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DF" lockStructure="1"/>
  <bookViews>
    <workbookView xWindow="384" yWindow="240" windowWidth="8580" windowHeight="6768"/>
  </bookViews>
  <sheets>
    <sheet name="Silage By Ton" sheetId="3" r:id="rId1"/>
    <sheet name="Silage by Bu. Yield" sheetId="5" r:id="rId2"/>
    <sheet name="Acre Calculator" sheetId="6" r:id="rId3"/>
    <sheet name="Feed Composition" sheetId="7" r:id="rId4"/>
    <sheet name="Earlage" sheetId="8" r:id="rId5"/>
    <sheet name="Other Info" sheetId="4" r:id="rId6"/>
  </sheets>
  <calcPr calcId="145621"/>
</workbook>
</file>

<file path=xl/calcChain.xml><?xml version="1.0" encoding="utf-8"?>
<calcChain xmlns="http://schemas.openxmlformats.org/spreadsheetml/2006/main">
  <c r="C16" i="4" l="1"/>
  <c r="C24" i="8" l="1"/>
  <c r="C23" i="8"/>
  <c r="C21" i="8"/>
  <c r="C20" i="8"/>
  <c r="B38" i="8" l="1"/>
  <c r="B39" i="8" s="1"/>
  <c r="B40" i="8" s="1"/>
  <c r="B35" i="8"/>
  <c r="C17" i="3"/>
  <c r="C18" i="3"/>
  <c r="C12" i="8"/>
  <c r="C13" i="8" s="1"/>
  <c r="C16" i="8" s="1"/>
  <c r="C17" i="8" s="1"/>
  <c r="F17" i="6"/>
  <c r="F20" i="6"/>
  <c r="F21" i="6" s="1"/>
  <c r="F22" i="6" s="1"/>
  <c r="C15" i="8" l="1"/>
  <c r="C20" i="6"/>
  <c r="C17" i="6"/>
  <c r="C18" i="6" s="1"/>
  <c r="C13" i="5"/>
  <c r="C12" i="5"/>
  <c r="C16" i="5" s="1"/>
  <c r="C17" i="5" s="1"/>
  <c r="C18" i="5" s="1"/>
  <c r="C12" i="3"/>
  <c r="C13" i="3" s="1"/>
  <c r="C11" i="4"/>
  <c r="C12" i="4" s="1"/>
  <c r="C22" i="3" s="1"/>
  <c r="C21" i="6" l="1"/>
  <c r="C22" i="6"/>
  <c r="C22" i="5"/>
  <c r="C23" i="5"/>
  <c r="C25" i="5"/>
  <c r="C16" i="3"/>
  <c r="C19" i="5" l="1"/>
  <c r="C26" i="5"/>
  <c r="C23" i="3"/>
  <c r="C19" i="3"/>
  <c r="C25" i="3"/>
  <c r="C26" i="3" l="1"/>
</calcChain>
</file>

<file path=xl/sharedStrings.xml><?xml version="1.0" encoding="utf-8"?>
<sst xmlns="http://schemas.openxmlformats.org/spreadsheetml/2006/main" count="211" uniqueCount="120">
  <si>
    <t>Silage Yield</t>
  </si>
  <si>
    <t>Part 1.  Determining the costs of corn silage standing in the field.</t>
  </si>
  <si>
    <t>Corn Price</t>
  </si>
  <si>
    <t>$/bushel</t>
  </si>
  <si>
    <t>wet tons/acre</t>
  </si>
  <si>
    <t>Corn Silage Dry Matter</t>
  </si>
  <si>
    <t>% dry matter</t>
  </si>
  <si>
    <t>Corn Silage Yield (dry)</t>
  </si>
  <si>
    <t>tons DM/acre</t>
  </si>
  <si>
    <t>Estimated Grain Yield</t>
  </si>
  <si>
    <t>bushels/acre</t>
  </si>
  <si>
    <t>$/acre</t>
  </si>
  <si>
    <t xml:space="preserve">Net Value of Stover Removed  </t>
  </si>
  <si>
    <t>$/ton of stover</t>
  </si>
  <si>
    <t>Corn Silage Value - Dry</t>
  </si>
  <si>
    <t>$/ton of DM</t>
  </si>
  <si>
    <t>Corn Silage Value - Wet</t>
  </si>
  <si>
    <t>$/wet ton</t>
  </si>
  <si>
    <t>Value Per Acre to Crop Grower</t>
  </si>
  <si>
    <t>Part 2.  Determining the costs of corn silage at feeding.</t>
  </si>
  <si>
    <t>Harvest, Hauling and Storage Cost</t>
  </si>
  <si>
    <t>Cost of Silage to Producer (before shrink)</t>
  </si>
  <si>
    <t>Shrink</t>
  </si>
  <si>
    <t>% of DM</t>
  </si>
  <si>
    <t>Cost of Silage Lost to Shrink</t>
  </si>
  <si>
    <t>Total Cost of Silage to Producer</t>
  </si>
  <si>
    <t>Determining the costs of corn silage standing in the field.</t>
  </si>
  <si>
    <t>Determining the costs of corn silage at feeding.</t>
  </si>
  <si>
    <t>Cost per hour</t>
  </si>
  <si>
    <t>Acres per hour</t>
  </si>
  <si>
    <t>Cost per Acre</t>
  </si>
  <si>
    <t>Other Information</t>
  </si>
  <si>
    <t>2013 Silage Values</t>
  </si>
  <si>
    <t>Estimated Corn Grain Yield</t>
  </si>
  <si>
    <t>Estimated Silage Yield</t>
  </si>
  <si>
    <t>tons/acre</t>
  </si>
  <si>
    <t>$ per Ton</t>
  </si>
  <si>
    <t>Custom Silage Cutting Expense</t>
  </si>
  <si>
    <t>Corn Grain Harvesting and Drying Costs</t>
  </si>
  <si>
    <t>Please Insert values from your farm into the YELLOW boxes below:</t>
  </si>
  <si>
    <t># Head of Cows</t>
  </si>
  <si>
    <t>Months on Feed</t>
  </si>
  <si>
    <t># Head of Calves</t>
  </si>
  <si>
    <t>Corn Yield/Acre</t>
  </si>
  <si>
    <t>Silage % Dry Matter</t>
  </si>
  <si>
    <t xml:space="preserve">Silage Yield DM Ton/Acre </t>
  </si>
  <si>
    <t>Silage Yield "As Is" Ton/Acre</t>
  </si>
  <si>
    <t>Total Acres to Cut:</t>
  </si>
  <si>
    <t>Enter your numbers into YELLOW BOXES</t>
  </si>
  <si>
    <t>Total Tons DM Needed:</t>
  </si>
  <si>
    <t>Total Tons "As Is" Needed:</t>
  </si>
  <si>
    <r>
      <t xml:space="preserve">Pounds DM per day, per </t>
    </r>
    <r>
      <rPr>
        <b/>
        <i/>
        <sz val="11"/>
        <color rgb="FFFF0000"/>
        <rFont val="Calibri"/>
        <family val="2"/>
        <scheme val="minor"/>
      </rPr>
      <t>COW</t>
    </r>
  </si>
  <si>
    <r>
      <t xml:space="preserve">Pounds DM per day, per </t>
    </r>
    <r>
      <rPr>
        <b/>
        <i/>
        <sz val="11"/>
        <color rgb="FFFF0000"/>
        <rFont val="Calibri"/>
        <family val="2"/>
        <scheme val="minor"/>
      </rPr>
      <t>CALF</t>
    </r>
  </si>
  <si>
    <t>%</t>
  </si>
  <si>
    <t>(Mcal/cwt.)</t>
  </si>
  <si>
    <t>NE m</t>
  </si>
  <si>
    <t>NE g</t>
  </si>
  <si>
    <t>NE i</t>
  </si>
  <si>
    <t>Protein</t>
  </si>
  <si>
    <t>Fiber</t>
  </si>
  <si>
    <t>Energy</t>
  </si>
  <si>
    <t>Alfalfa Fresh</t>
  </si>
  <si>
    <t>Alfalfa Mature</t>
  </si>
  <si>
    <t>Alfalfa Silage</t>
  </si>
  <si>
    <t>Barley Hay</t>
  </si>
  <si>
    <t>Barley Silage</t>
  </si>
  <si>
    <t>Beet Pulp Wet</t>
  </si>
  <si>
    <t>Beet Pulp Dried</t>
  </si>
  <si>
    <t>Bromegrass Hay</t>
  </si>
  <si>
    <t xml:space="preserve">DM </t>
  </si>
  <si>
    <t xml:space="preserve">UIP </t>
  </si>
  <si>
    <t xml:space="preserve">CP </t>
  </si>
  <si>
    <t xml:space="preserve">TDN </t>
  </si>
  <si>
    <t xml:space="preserve">CF </t>
  </si>
  <si>
    <t xml:space="preserve">ADF </t>
  </si>
  <si>
    <t xml:space="preserve">NDF </t>
  </si>
  <si>
    <t xml:space="preserve">eNDF </t>
  </si>
  <si>
    <t>Corn Stover Mature (stalks)</t>
  </si>
  <si>
    <t>Corn Silage Milk Stage</t>
  </si>
  <si>
    <t>Corn Silage Mature</t>
  </si>
  <si>
    <t>Corn Grain Whole</t>
  </si>
  <si>
    <t>Corn Grain High Moisture</t>
  </si>
  <si>
    <t>Distillers Grain, Corn, Dry</t>
  </si>
  <si>
    <t>Distillers Grain, Corn, Wet</t>
  </si>
  <si>
    <t>Grass Hay</t>
  </si>
  <si>
    <t>Oat hay</t>
  </si>
  <si>
    <t>Oat Silage</t>
  </si>
  <si>
    <t>Oat Grain</t>
  </si>
  <si>
    <t>Sorghum Stover</t>
  </si>
  <si>
    <t>Sorghum Silage</t>
  </si>
  <si>
    <t>Soybean Meal, Solv. Ext. 44% CP</t>
  </si>
  <si>
    <t>Soybean Meal, Solv. Ext. 49% CP</t>
  </si>
  <si>
    <t>Triticale Silage</t>
  </si>
  <si>
    <t>Wheat Straw</t>
  </si>
  <si>
    <t>All values except dry matter (DM) are shown on a DM basis.</t>
  </si>
  <si>
    <t>2012 Feed Composition Table</t>
  </si>
  <si>
    <t>Data Source: Beef Magazine - March 2012</t>
  </si>
  <si>
    <t>Corn Earlage</t>
  </si>
  <si>
    <t>Triticale Hay</t>
  </si>
  <si>
    <t>Sudangrass Hay</t>
  </si>
  <si>
    <t>Sudangrass Silage</t>
  </si>
  <si>
    <t>Foodstuff:</t>
  </si>
  <si>
    <t>How Much Silage Do I Cut?</t>
  </si>
  <si>
    <t>Acreage Calculator</t>
  </si>
  <si>
    <t>Silage by Yield</t>
  </si>
  <si>
    <t>Silage by Ton</t>
  </si>
  <si>
    <t>Silage Tons/Acre - "As Is"</t>
  </si>
  <si>
    <t>2013 Earlage Values/Calculator</t>
  </si>
  <si>
    <t>Estimated Yield "As Is"</t>
  </si>
  <si>
    <t>Estimated Earlage Yield (DM)</t>
  </si>
  <si>
    <t>"as is" tons/acre</t>
  </si>
  <si>
    <t>Earlage Value - Dry</t>
  </si>
  <si>
    <t>Earlage Value - Wet</t>
  </si>
  <si>
    <t>Earlage % Dry Matter</t>
  </si>
  <si>
    <t>Earlage Tons/Acre - "As Is"</t>
  </si>
  <si>
    <t xml:space="preserve">Earlage Yield DM Ton/Acre </t>
  </si>
  <si>
    <t>Earlage - Dry Matter</t>
  </si>
  <si>
    <t>Part 2.  Determining the costs of earlage at feeding.</t>
  </si>
  <si>
    <t>Custom Earlage Cutting Expense</t>
  </si>
  <si>
    <t>Cost per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</si>
</sst>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/>
    <xf numFmtId="164" fontId="3" fillId="0" borderId="3" xfId="0" applyNumberFormat="1" applyFont="1" applyBorder="1" applyAlignment="1" applyProtection="1">
      <alignment horizontal="center"/>
    </xf>
    <xf numFmtId="164" fontId="8" fillId="4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0" borderId="3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center"/>
    </xf>
    <xf numFmtId="2" fontId="3" fillId="0" borderId="3" xfId="0" applyNumberFormat="1" applyFont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left"/>
    </xf>
    <xf numFmtId="0" fontId="7" fillId="4" borderId="3" xfId="0" applyFont="1" applyFill="1" applyBorder="1" applyAlignment="1" applyProtection="1">
      <alignment horizontal="center"/>
    </xf>
    <xf numFmtId="164" fontId="6" fillId="4" borderId="3" xfId="0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7" xfId="0" applyBorder="1"/>
    <xf numFmtId="44" fontId="0" fillId="0" borderId="0" xfId="2" applyFont="1"/>
    <xf numFmtId="43" fontId="0" fillId="0" borderId="0" xfId="1" applyFont="1"/>
    <xf numFmtId="44" fontId="3" fillId="0" borderId="0" xfId="2" applyFont="1"/>
    <xf numFmtId="44" fontId="0" fillId="0" borderId="7" xfId="2" applyFont="1" applyBorder="1"/>
    <xf numFmtId="44" fontId="3" fillId="0" borderId="7" xfId="2" applyFont="1" applyBorder="1"/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4" fontId="4" fillId="0" borderId="3" xfId="0" applyNumberFormat="1" applyFont="1" applyFill="1" applyBorder="1" applyAlignment="1" applyProtection="1">
      <alignment horizontal="center"/>
    </xf>
    <xf numFmtId="166" fontId="3" fillId="2" borderId="3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/>
    </xf>
    <xf numFmtId="0" fontId="9" fillId="2" borderId="8" xfId="0" applyFont="1" applyFill="1" applyBorder="1" applyAlignment="1" applyProtection="1">
      <alignment horizontal="center" vertical="center" wrapText="1"/>
    </xf>
    <xf numFmtId="0" fontId="0" fillId="0" borderId="9" xfId="0" applyBorder="1"/>
    <xf numFmtId="0" fontId="0" fillId="0" borderId="11" xfId="0" applyFill="1" applyBorder="1"/>
    <xf numFmtId="0" fontId="0" fillId="0" borderId="13" xfId="0" applyBorder="1"/>
    <xf numFmtId="0" fontId="0" fillId="0" borderId="11" xfId="0" applyBorder="1"/>
    <xf numFmtId="0" fontId="0" fillId="2" borderId="1" xfId="0" applyFill="1" applyBorder="1"/>
    <xf numFmtId="0" fontId="0" fillId="2" borderId="2" xfId="0" applyFill="1" applyBorder="1"/>
    <xf numFmtId="0" fontId="0" fillId="0" borderId="16" xfId="0" applyBorder="1"/>
    <xf numFmtId="0" fontId="0" fillId="7" borderId="1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1" xfId="0" applyBorder="1"/>
    <xf numFmtId="0" fontId="0" fillId="7" borderId="21" xfId="0" applyFill="1" applyBorder="1"/>
    <xf numFmtId="0" fontId="0" fillId="0" borderId="3" xfId="0" applyBorder="1"/>
    <xf numFmtId="0" fontId="0" fillId="0" borderId="22" xfId="0" applyBorder="1"/>
    <xf numFmtId="0" fontId="12" fillId="0" borderId="0" xfId="0" applyFont="1"/>
    <xf numFmtId="0" fontId="0" fillId="0" borderId="23" xfId="0" applyBorder="1"/>
    <xf numFmtId="0" fontId="0" fillId="8" borderId="24" xfId="0" applyFill="1" applyBorder="1"/>
    <xf numFmtId="0" fontId="0" fillId="8" borderId="25" xfId="0" applyFill="1" applyBorder="1"/>
    <xf numFmtId="0" fontId="0" fillId="8" borderId="26" xfId="0" applyFill="1" applyBorder="1"/>
    <xf numFmtId="0" fontId="2" fillId="0" borderId="19" xfId="0" applyFont="1" applyBorder="1"/>
    <xf numFmtId="0" fontId="0" fillId="0" borderId="27" xfId="0" applyBorder="1"/>
    <xf numFmtId="0" fontId="0" fillId="0" borderId="4" xfId="0" applyBorder="1"/>
    <xf numFmtId="0" fontId="0" fillId="0" borderId="28" xfId="0" applyBorder="1"/>
    <xf numFmtId="0" fontId="0" fillId="8" borderId="29" xfId="0" applyFill="1" applyBorder="1"/>
    <xf numFmtId="0" fontId="0" fillId="0" borderId="30" xfId="0" applyBorder="1"/>
    <xf numFmtId="0" fontId="0" fillId="0" borderId="6" xfId="0" applyBorder="1"/>
    <xf numFmtId="0" fontId="0" fillId="0" borderId="31" xfId="0" applyBorder="1"/>
    <xf numFmtId="0" fontId="0" fillId="8" borderId="32" xfId="0" applyFill="1" applyBorder="1"/>
    <xf numFmtId="0" fontId="0" fillId="9" borderId="33" xfId="0" applyFill="1" applyBorder="1"/>
    <xf numFmtId="0" fontId="0" fillId="9" borderId="34" xfId="0" applyFill="1" applyBorder="1"/>
    <xf numFmtId="0" fontId="0" fillId="9" borderId="35" xfId="0" applyFill="1" applyBorder="1"/>
    <xf numFmtId="0" fontId="0" fillId="9" borderId="15" xfId="0" applyFill="1" applyBorder="1"/>
    <xf numFmtId="0" fontId="0" fillId="9" borderId="36" xfId="0" applyFill="1" applyBorder="1"/>
    <xf numFmtId="0" fontId="0" fillId="9" borderId="37" xfId="0" applyFill="1" applyBorder="1"/>
    <xf numFmtId="0" fontId="0" fillId="0" borderId="38" xfId="0" applyBorder="1"/>
    <xf numFmtId="0" fontId="0" fillId="0" borderId="39" xfId="0" applyBorder="1"/>
    <xf numFmtId="0" fontId="0" fillId="0" borderId="12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14" xfId="0" applyBorder="1"/>
    <xf numFmtId="0" fontId="0" fillId="0" borderId="0" xfId="0" applyFill="1" applyBorder="1"/>
    <xf numFmtId="0" fontId="0" fillId="3" borderId="12" xfId="0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4" borderId="10" xfId="0" applyFill="1" applyBorder="1" applyAlignment="1">
      <alignment horizontal="right"/>
    </xf>
    <xf numFmtId="43" fontId="0" fillId="4" borderId="12" xfId="0" applyNumberFormat="1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43" fontId="0" fillId="0" borderId="0" xfId="0" applyNumberFormat="1" applyFill="1" applyBorder="1" applyAlignment="1">
      <alignment horizontal="right"/>
    </xf>
    <xf numFmtId="43" fontId="0" fillId="4" borderId="14" xfId="0" applyNumberFormat="1" applyFill="1" applyBorder="1" applyAlignment="1">
      <alignment horizontal="right"/>
    </xf>
    <xf numFmtId="0" fontId="0" fillId="0" borderId="45" xfId="0" applyBorder="1"/>
    <xf numFmtId="43" fontId="0" fillId="3" borderId="46" xfId="0" applyNumberFormat="1" applyFill="1" applyBorder="1" applyAlignment="1">
      <alignment horizontal="right"/>
    </xf>
    <xf numFmtId="0" fontId="12" fillId="2" borderId="15" xfId="0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horizontal="right"/>
      <protection locked="0"/>
    </xf>
    <xf numFmtId="0" fontId="12" fillId="2" borderId="12" xfId="0" applyFont="1" applyFill="1" applyBorder="1" applyAlignment="1" applyProtection="1">
      <alignment horizontal="right"/>
      <protection locked="0"/>
    </xf>
    <xf numFmtId="0" fontId="12" fillId="2" borderId="41" xfId="0" applyFont="1" applyFill="1" applyBorder="1" applyAlignment="1" applyProtection="1">
      <alignment horizontal="right"/>
      <protection locked="0"/>
    </xf>
    <xf numFmtId="43" fontId="12" fillId="2" borderId="39" xfId="1" applyFont="1" applyFill="1" applyBorder="1" applyAlignment="1" applyProtection="1">
      <alignment horizontal="right"/>
      <protection locked="0"/>
    </xf>
    <xf numFmtId="9" fontId="12" fillId="2" borderId="41" xfId="3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/>
    </xf>
    <xf numFmtId="2" fontId="12" fillId="2" borderId="15" xfId="0" applyNumberFormat="1" applyFont="1" applyFill="1" applyBorder="1" applyAlignment="1" applyProtection="1">
      <alignment horizontal="right"/>
      <protection locked="0"/>
    </xf>
    <xf numFmtId="0" fontId="6" fillId="0" borderId="28" xfId="0" applyFont="1" applyBorder="1" applyAlignment="1" applyProtection="1">
      <alignment horizontal="left"/>
    </xf>
    <xf numFmtId="0" fontId="6" fillId="0" borderId="47" xfId="0" applyFont="1" applyBorder="1" applyAlignment="1" applyProtection="1">
      <alignment horizontal="left"/>
    </xf>
    <xf numFmtId="0" fontId="6" fillId="0" borderId="31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5" fillId="0" borderId="48" xfId="0" applyFont="1" applyBorder="1" applyAlignment="1" applyProtection="1">
      <alignment horizontal="center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</xf>
    <xf numFmtId="166" fontId="3" fillId="2" borderId="12" xfId="0" applyNumberFormat="1" applyFont="1" applyFill="1" applyBorder="1" applyAlignment="1" applyProtection="1">
      <alignment horizontal="center"/>
      <protection locked="0"/>
    </xf>
    <xf numFmtId="9" fontId="3" fillId="2" borderId="12" xfId="3" applyFont="1" applyFill="1" applyBorder="1" applyAlignment="1" applyProtection="1">
      <alignment horizontal="center"/>
      <protection locked="0"/>
    </xf>
    <xf numFmtId="4" fontId="4" fillId="0" borderId="12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</xf>
    <xf numFmtId="0" fontId="8" fillId="4" borderId="11" xfId="0" applyFont="1" applyFill="1" applyBorder="1" applyAlignment="1" applyProtection="1">
      <alignment horizontal="left" vertical="center"/>
    </xf>
    <xf numFmtId="164" fontId="8" fillId="4" borderId="12" xfId="0" applyNumberFormat="1" applyFont="1" applyFill="1" applyBorder="1" applyAlignment="1" applyProtection="1">
      <alignment horizontal="center" vertical="center"/>
    </xf>
    <xf numFmtId="164" fontId="3" fillId="0" borderId="13" xfId="0" applyNumberFormat="1" applyFont="1" applyBorder="1" applyAlignment="1" applyProtection="1">
      <alignment horizontal="left"/>
    </xf>
    <xf numFmtId="0" fontId="5" fillId="0" borderId="44" xfId="0" applyFont="1" applyBorder="1" applyAlignment="1" applyProtection="1">
      <alignment horizontal="center"/>
    </xf>
    <xf numFmtId="164" fontId="3" fillId="0" borderId="14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0" fillId="0" borderId="38" xfId="0" applyFill="1" applyBorder="1"/>
    <xf numFmtId="0" fontId="12" fillId="2" borderId="39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164" fontId="4" fillId="0" borderId="12" xfId="0" applyNumberFormat="1" applyFont="1" applyFill="1" applyBorder="1" applyAlignment="1" applyProtection="1">
      <alignment horizontal="center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left"/>
    </xf>
    <xf numFmtId="0" fontId="7" fillId="4" borderId="44" xfId="0" applyFont="1" applyFill="1" applyBorder="1" applyAlignment="1" applyProtection="1">
      <alignment horizontal="center"/>
    </xf>
    <xf numFmtId="164" fontId="6" fillId="4" borderId="14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49" xfId="0" applyFont="1" applyBorder="1" applyAlignment="1" applyProtection="1">
      <alignment horizontal="left"/>
    </xf>
    <xf numFmtId="0" fontId="6" fillId="0" borderId="50" xfId="0" applyFont="1" applyBorder="1" applyAlignment="1" applyProtection="1">
      <alignment horizontal="left"/>
    </xf>
    <xf numFmtId="0" fontId="6" fillId="0" borderId="51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990599</xdr:colOff>
      <xdr:row>3</xdr:row>
      <xdr:rowOff>175338</xdr:rowOff>
    </xdr:to>
    <xdr:pic>
      <xdr:nvPicPr>
        <xdr:cNvPr id="3" name="Picture 2" descr="FMB Ic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62024" cy="880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828675</xdr:colOff>
      <xdr:row>1</xdr:row>
      <xdr:rowOff>19051</xdr:rowOff>
    </xdr:from>
    <xdr:to>
      <xdr:col>2</xdr:col>
      <xdr:colOff>932464</xdr:colOff>
      <xdr:row>3</xdr:row>
      <xdr:rowOff>85726</xdr:rowOff>
    </xdr:to>
    <xdr:pic>
      <xdr:nvPicPr>
        <xdr:cNvPr id="4" name="Picture 3" descr="iGro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00026"/>
          <a:ext cx="145633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990599</xdr:colOff>
      <xdr:row>3</xdr:row>
      <xdr:rowOff>175338</xdr:rowOff>
    </xdr:to>
    <xdr:pic>
      <xdr:nvPicPr>
        <xdr:cNvPr id="2" name="Picture 1" descr="FMB Ic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62024" cy="72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775335</xdr:colOff>
      <xdr:row>1</xdr:row>
      <xdr:rowOff>11431</xdr:rowOff>
    </xdr:from>
    <xdr:to>
      <xdr:col>2</xdr:col>
      <xdr:colOff>871504</xdr:colOff>
      <xdr:row>3</xdr:row>
      <xdr:rowOff>78106</xdr:rowOff>
    </xdr:to>
    <xdr:pic>
      <xdr:nvPicPr>
        <xdr:cNvPr id="3" name="Picture 2" descr="iGro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1515" y="194311"/>
          <a:ext cx="1376329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477941</xdr:colOff>
      <xdr:row>3</xdr:row>
      <xdr:rowOff>228600</xdr:rowOff>
    </xdr:to>
    <xdr:pic>
      <xdr:nvPicPr>
        <xdr:cNvPr id="6" name="Picture 5" descr="FMB Ic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3221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1173480</xdr:colOff>
      <xdr:row>0</xdr:row>
      <xdr:rowOff>225510</xdr:rowOff>
    </xdr:from>
    <xdr:to>
      <xdr:col>6</xdr:col>
      <xdr:colOff>213360</xdr:colOff>
      <xdr:row>3</xdr:row>
      <xdr:rowOff>50897</xdr:rowOff>
    </xdr:to>
    <xdr:pic>
      <xdr:nvPicPr>
        <xdr:cNvPr id="7" name="Picture 6" descr="iGro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225510"/>
          <a:ext cx="1402080" cy="534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0</xdr:col>
      <xdr:colOff>861060</xdr:colOff>
      <xdr:row>2</xdr:row>
      <xdr:rowOff>49304</xdr:rowOff>
    </xdr:to>
    <xdr:pic>
      <xdr:nvPicPr>
        <xdr:cNvPr id="2" name="Picture 1" descr="FMB Ic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830580" cy="94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144780</xdr:colOff>
      <xdr:row>0</xdr:row>
      <xdr:rowOff>38100</xdr:rowOff>
    </xdr:from>
    <xdr:to>
      <xdr:col>11</xdr:col>
      <xdr:colOff>256189</xdr:colOff>
      <xdr:row>1</xdr:row>
      <xdr:rowOff>17155</xdr:rowOff>
    </xdr:to>
    <xdr:pic>
      <xdr:nvPicPr>
        <xdr:cNvPr id="4" name="Picture 3" descr="iGro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3940" y="38100"/>
          <a:ext cx="1185829" cy="6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990599</xdr:colOff>
      <xdr:row>3</xdr:row>
      <xdr:rowOff>175338</xdr:rowOff>
    </xdr:to>
    <xdr:pic>
      <xdr:nvPicPr>
        <xdr:cNvPr id="2" name="Picture 1" descr="FMB Ic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62024" cy="72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838200</xdr:colOff>
      <xdr:row>1</xdr:row>
      <xdr:rowOff>11431</xdr:rowOff>
    </xdr:from>
    <xdr:to>
      <xdr:col>2</xdr:col>
      <xdr:colOff>871504</xdr:colOff>
      <xdr:row>3</xdr:row>
      <xdr:rowOff>58354</xdr:rowOff>
    </xdr:to>
    <xdr:pic>
      <xdr:nvPicPr>
        <xdr:cNvPr id="3" name="Picture 2" descr="iGro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194311"/>
          <a:ext cx="1313464" cy="412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0</xdr:row>
      <xdr:rowOff>165018</xdr:rowOff>
    </xdr:from>
    <xdr:to>
      <xdr:col>8</xdr:col>
      <xdr:colOff>602899</xdr:colOff>
      <xdr:row>4</xdr:row>
      <xdr:rowOff>3809</xdr:rowOff>
    </xdr:to>
    <xdr:pic>
      <xdr:nvPicPr>
        <xdr:cNvPr id="3" name="Picture 2" descr="iGro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65018"/>
          <a:ext cx="1433479" cy="791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99060</xdr:colOff>
      <xdr:row>0</xdr:row>
      <xdr:rowOff>30480</xdr:rowOff>
    </xdr:from>
    <xdr:to>
      <xdr:col>1</xdr:col>
      <xdr:colOff>725804</xdr:colOff>
      <xdr:row>4</xdr:row>
      <xdr:rowOff>41988</xdr:rowOff>
    </xdr:to>
    <xdr:pic>
      <xdr:nvPicPr>
        <xdr:cNvPr id="4" name="Picture 3" descr="FMB Ic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0480"/>
          <a:ext cx="962024" cy="918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topLeftCell="A10" zoomScaleNormal="100" workbookViewId="0">
      <selection activeCell="E18" sqref="E18"/>
    </sheetView>
  </sheetViews>
  <sheetFormatPr defaultRowHeight="14.4" x14ac:dyDescent="0.3"/>
  <cols>
    <col min="1" max="1" width="54.33203125" style="8" customWidth="1"/>
    <col min="2" max="2" width="19.6640625" style="8" customWidth="1"/>
    <col min="3" max="3" width="14.109375" style="8" customWidth="1"/>
    <col min="4" max="4" width="4.109375" style="8" customWidth="1"/>
    <col min="5" max="5" width="14.88671875" style="8" bestFit="1" customWidth="1"/>
    <col min="6" max="7" width="16.44140625" style="8" bestFit="1" customWidth="1"/>
    <col min="8" max="253" width="8.88671875" style="9"/>
    <col min="254" max="254" width="54.33203125" style="9" customWidth="1"/>
    <col min="255" max="255" width="18.6640625" style="9" bestFit="1" customWidth="1"/>
    <col min="256" max="256" width="13.44140625" style="9" customWidth="1"/>
    <col min="257" max="257" width="4.109375" style="9" customWidth="1"/>
    <col min="258" max="258" width="12.33203125" style="9" bestFit="1" customWidth="1"/>
    <col min="259" max="259" width="17.44140625" style="9" bestFit="1" customWidth="1"/>
    <col min="260" max="260" width="15.33203125" style="9" customWidth="1"/>
    <col min="261" max="261" width="14.88671875" style="9" bestFit="1" customWidth="1"/>
    <col min="262" max="263" width="16.44140625" style="9" bestFit="1" customWidth="1"/>
    <col min="264" max="509" width="8.88671875" style="9"/>
    <col min="510" max="510" width="54.33203125" style="9" customWidth="1"/>
    <col min="511" max="511" width="18.6640625" style="9" bestFit="1" customWidth="1"/>
    <col min="512" max="512" width="13.44140625" style="9" customWidth="1"/>
    <col min="513" max="513" width="4.109375" style="9" customWidth="1"/>
    <col min="514" max="514" width="12.33203125" style="9" bestFit="1" customWidth="1"/>
    <col min="515" max="515" width="17.44140625" style="9" bestFit="1" customWidth="1"/>
    <col min="516" max="516" width="15.33203125" style="9" customWidth="1"/>
    <col min="517" max="517" width="14.88671875" style="9" bestFit="1" customWidth="1"/>
    <col min="518" max="519" width="16.44140625" style="9" bestFit="1" customWidth="1"/>
    <col min="520" max="765" width="8.88671875" style="9"/>
    <col min="766" max="766" width="54.33203125" style="9" customWidth="1"/>
    <col min="767" max="767" width="18.6640625" style="9" bestFit="1" customWidth="1"/>
    <col min="768" max="768" width="13.44140625" style="9" customWidth="1"/>
    <col min="769" max="769" width="4.109375" style="9" customWidth="1"/>
    <col min="770" max="770" width="12.33203125" style="9" bestFit="1" customWidth="1"/>
    <col min="771" max="771" width="17.44140625" style="9" bestFit="1" customWidth="1"/>
    <col min="772" max="772" width="15.33203125" style="9" customWidth="1"/>
    <col min="773" max="773" width="14.88671875" style="9" bestFit="1" customWidth="1"/>
    <col min="774" max="775" width="16.44140625" style="9" bestFit="1" customWidth="1"/>
    <col min="776" max="1021" width="8.88671875" style="9"/>
    <col min="1022" max="1022" width="54.33203125" style="9" customWidth="1"/>
    <col min="1023" max="1023" width="18.6640625" style="9" bestFit="1" customWidth="1"/>
    <col min="1024" max="1024" width="13.44140625" style="9" customWidth="1"/>
    <col min="1025" max="1025" width="4.109375" style="9" customWidth="1"/>
    <col min="1026" max="1026" width="12.33203125" style="9" bestFit="1" customWidth="1"/>
    <col min="1027" max="1027" width="17.44140625" style="9" bestFit="1" customWidth="1"/>
    <col min="1028" max="1028" width="15.33203125" style="9" customWidth="1"/>
    <col min="1029" max="1029" width="14.88671875" style="9" bestFit="1" customWidth="1"/>
    <col min="1030" max="1031" width="16.44140625" style="9" bestFit="1" customWidth="1"/>
    <col min="1032" max="1277" width="8.88671875" style="9"/>
    <col min="1278" max="1278" width="54.33203125" style="9" customWidth="1"/>
    <col min="1279" max="1279" width="18.6640625" style="9" bestFit="1" customWidth="1"/>
    <col min="1280" max="1280" width="13.44140625" style="9" customWidth="1"/>
    <col min="1281" max="1281" width="4.109375" style="9" customWidth="1"/>
    <col min="1282" max="1282" width="12.33203125" style="9" bestFit="1" customWidth="1"/>
    <col min="1283" max="1283" width="17.44140625" style="9" bestFit="1" customWidth="1"/>
    <col min="1284" max="1284" width="15.33203125" style="9" customWidth="1"/>
    <col min="1285" max="1285" width="14.88671875" style="9" bestFit="1" customWidth="1"/>
    <col min="1286" max="1287" width="16.44140625" style="9" bestFit="1" customWidth="1"/>
    <col min="1288" max="1533" width="8.88671875" style="9"/>
    <col min="1534" max="1534" width="54.33203125" style="9" customWidth="1"/>
    <col min="1535" max="1535" width="18.6640625" style="9" bestFit="1" customWidth="1"/>
    <col min="1536" max="1536" width="13.44140625" style="9" customWidth="1"/>
    <col min="1537" max="1537" width="4.109375" style="9" customWidth="1"/>
    <col min="1538" max="1538" width="12.33203125" style="9" bestFit="1" customWidth="1"/>
    <col min="1539" max="1539" width="17.44140625" style="9" bestFit="1" customWidth="1"/>
    <col min="1540" max="1540" width="15.33203125" style="9" customWidth="1"/>
    <col min="1541" max="1541" width="14.88671875" style="9" bestFit="1" customWidth="1"/>
    <col min="1542" max="1543" width="16.44140625" style="9" bestFit="1" customWidth="1"/>
    <col min="1544" max="1789" width="8.88671875" style="9"/>
    <col min="1790" max="1790" width="54.33203125" style="9" customWidth="1"/>
    <col min="1791" max="1791" width="18.6640625" style="9" bestFit="1" customWidth="1"/>
    <col min="1792" max="1792" width="13.44140625" style="9" customWidth="1"/>
    <col min="1793" max="1793" width="4.109375" style="9" customWidth="1"/>
    <col min="1794" max="1794" width="12.33203125" style="9" bestFit="1" customWidth="1"/>
    <col min="1795" max="1795" width="17.44140625" style="9" bestFit="1" customWidth="1"/>
    <col min="1796" max="1796" width="15.33203125" style="9" customWidth="1"/>
    <col min="1797" max="1797" width="14.88671875" style="9" bestFit="1" customWidth="1"/>
    <col min="1798" max="1799" width="16.44140625" style="9" bestFit="1" customWidth="1"/>
    <col min="1800" max="2045" width="8.88671875" style="9"/>
    <col min="2046" max="2046" width="54.33203125" style="9" customWidth="1"/>
    <col min="2047" max="2047" width="18.6640625" style="9" bestFit="1" customWidth="1"/>
    <col min="2048" max="2048" width="13.44140625" style="9" customWidth="1"/>
    <col min="2049" max="2049" width="4.109375" style="9" customWidth="1"/>
    <col min="2050" max="2050" width="12.33203125" style="9" bestFit="1" customWidth="1"/>
    <col min="2051" max="2051" width="17.44140625" style="9" bestFit="1" customWidth="1"/>
    <col min="2052" max="2052" width="15.33203125" style="9" customWidth="1"/>
    <col min="2053" max="2053" width="14.88671875" style="9" bestFit="1" customWidth="1"/>
    <col min="2054" max="2055" width="16.44140625" style="9" bestFit="1" customWidth="1"/>
    <col min="2056" max="2301" width="8.88671875" style="9"/>
    <col min="2302" max="2302" width="54.33203125" style="9" customWidth="1"/>
    <col min="2303" max="2303" width="18.6640625" style="9" bestFit="1" customWidth="1"/>
    <col min="2304" max="2304" width="13.44140625" style="9" customWidth="1"/>
    <col min="2305" max="2305" width="4.109375" style="9" customWidth="1"/>
    <col min="2306" max="2306" width="12.33203125" style="9" bestFit="1" customWidth="1"/>
    <col min="2307" max="2307" width="17.44140625" style="9" bestFit="1" customWidth="1"/>
    <col min="2308" max="2308" width="15.33203125" style="9" customWidth="1"/>
    <col min="2309" max="2309" width="14.88671875" style="9" bestFit="1" customWidth="1"/>
    <col min="2310" max="2311" width="16.44140625" style="9" bestFit="1" customWidth="1"/>
    <col min="2312" max="2557" width="8.88671875" style="9"/>
    <col min="2558" max="2558" width="54.33203125" style="9" customWidth="1"/>
    <col min="2559" max="2559" width="18.6640625" style="9" bestFit="1" customWidth="1"/>
    <col min="2560" max="2560" width="13.44140625" style="9" customWidth="1"/>
    <col min="2561" max="2561" width="4.109375" style="9" customWidth="1"/>
    <col min="2562" max="2562" width="12.33203125" style="9" bestFit="1" customWidth="1"/>
    <col min="2563" max="2563" width="17.44140625" style="9" bestFit="1" customWidth="1"/>
    <col min="2564" max="2564" width="15.33203125" style="9" customWidth="1"/>
    <col min="2565" max="2565" width="14.88671875" style="9" bestFit="1" customWidth="1"/>
    <col min="2566" max="2567" width="16.44140625" style="9" bestFit="1" customWidth="1"/>
    <col min="2568" max="2813" width="8.88671875" style="9"/>
    <col min="2814" max="2814" width="54.33203125" style="9" customWidth="1"/>
    <col min="2815" max="2815" width="18.6640625" style="9" bestFit="1" customWidth="1"/>
    <col min="2816" max="2816" width="13.44140625" style="9" customWidth="1"/>
    <col min="2817" max="2817" width="4.109375" style="9" customWidth="1"/>
    <col min="2818" max="2818" width="12.33203125" style="9" bestFit="1" customWidth="1"/>
    <col min="2819" max="2819" width="17.44140625" style="9" bestFit="1" customWidth="1"/>
    <col min="2820" max="2820" width="15.33203125" style="9" customWidth="1"/>
    <col min="2821" max="2821" width="14.88671875" style="9" bestFit="1" customWidth="1"/>
    <col min="2822" max="2823" width="16.44140625" style="9" bestFit="1" customWidth="1"/>
    <col min="2824" max="3069" width="8.88671875" style="9"/>
    <col min="3070" max="3070" width="54.33203125" style="9" customWidth="1"/>
    <col min="3071" max="3071" width="18.6640625" style="9" bestFit="1" customWidth="1"/>
    <col min="3072" max="3072" width="13.44140625" style="9" customWidth="1"/>
    <col min="3073" max="3073" width="4.109375" style="9" customWidth="1"/>
    <col min="3074" max="3074" width="12.33203125" style="9" bestFit="1" customWidth="1"/>
    <col min="3075" max="3075" width="17.44140625" style="9" bestFit="1" customWidth="1"/>
    <col min="3076" max="3076" width="15.33203125" style="9" customWidth="1"/>
    <col min="3077" max="3077" width="14.88671875" style="9" bestFit="1" customWidth="1"/>
    <col min="3078" max="3079" width="16.44140625" style="9" bestFit="1" customWidth="1"/>
    <col min="3080" max="3325" width="8.88671875" style="9"/>
    <col min="3326" max="3326" width="54.33203125" style="9" customWidth="1"/>
    <col min="3327" max="3327" width="18.6640625" style="9" bestFit="1" customWidth="1"/>
    <col min="3328" max="3328" width="13.44140625" style="9" customWidth="1"/>
    <col min="3329" max="3329" width="4.109375" style="9" customWidth="1"/>
    <col min="3330" max="3330" width="12.33203125" style="9" bestFit="1" customWidth="1"/>
    <col min="3331" max="3331" width="17.44140625" style="9" bestFit="1" customWidth="1"/>
    <col min="3332" max="3332" width="15.33203125" style="9" customWidth="1"/>
    <col min="3333" max="3333" width="14.88671875" style="9" bestFit="1" customWidth="1"/>
    <col min="3334" max="3335" width="16.44140625" style="9" bestFit="1" customWidth="1"/>
    <col min="3336" max="3581" width="8.88671875" style="9"/>
    <col min="3582" max="3582" width="54.33203125" style="9" customWidth="1"/>
    <col min="3583" max="3583" width="18.6640625" style="9" bestFit="1" customWidth="1"/>
    <col min="3584" max="3584" width="13.44140625" style="9" customWidth="1"/>
    <col min="3585" max="3585" width="4.109375" style="9" customWidth="1"/>
    <col min="3586" max="3586" width="12.33203125" style="9" bestFit="1" customWidth="1"/>
    <col min="3587" max="3587" width="17.44140625" style="9" bestFit="1" customWidth="1"/>
    <col min="3588" max="3588" width="15.33203125" style="9" customWidth="1"/>
    <col min="3589" max="3589" width="14.88671875" style="9" bestFit="1" customWidth="1"/>
    <col min="3590" max="3591" width="16.44140625" style="9" bestFit="1" customWidth="1"/>
    <col min="3592" max="3837" width="8.88671875" style="9"/>
    <col min="3838" max="3838" width="54.33203125" style="9" customWidth="1"/>
    <col min="3839" max="3839" width="18.6640625" style="9" bestFit="1" customWidth="1"/>
    <col min="3840" max="3840" width="13.44140625" style="9" customWidth="1"/>
    <col min="3841" max="3841" width="4.109375" style="9" customWidth="1"/>
    <col min="3842" max="3842" width="12.33203125" style="9" bestFit="1" customWidth="1"/>
    <col min="3843" max="3843" width="17.44140625" style="9" bestFit="1" customWidth="1"/>
    <col min="3844" max="3844" width="15.33203125" style="9" customWidth="1"/>
    <col min="3845" max="3845" width="14.88671875" style="9" bestFit="1" customWidth="1"/>
    <col min="3846" max="3847" width="16.44140625" style="9" bestFit="1" customWidth="1"/>
    <col min="3848" max="4093" width="8.88671875" style="9"/>
    <col min="4094" max="4094" width="54.33203125" style="9" customWidth="1"/>
    <col min="4095" max="4095" width="18.6640625" style="9" bestFit="1" customWidth="1"/>
    <col min="4096" max="4096" width="13.44140625" style="9" customWidth="1"/>
    <col min="4097" max="4097" width="4.109375" style="9" customWidth="1"/>
    <col min="4098" max="4098" width="12.33203125" style="9" bestFit="1" customWidth="1"/>
    <col min="4099" max="4099" width="17.44140625" style="9" bestFit="1" customWidth="1"/>
    <col min="4100" max="4100" width="15.33203125" style="9" customWidth="1"/>
    <col min="4101" max="4101" width="14.88671875" style="9" bestFit="1" customWidth="1"/>
    <col min="4102" max="4103" width="16.44140625" style="9" bestFit="1" customWidth="1"/>
    <col min="4104" max="4349" width="8.88671875" style="9"/>
    <col min="4350" max="4350" width="54.33203125" style="9" customWidth="1"/>
    <col min="4351" max="4351" width="18.6640625" style="9" bestFit="1" customWidth="1"/>
    <col min="4352" max="4352" width="13.44140625" style="9" customWidth="1"/>
    <col min="4353" max="4353" width="4.109375" style="9" customWidth="1"/>
    <col min="4354" max="4354" width="12.33203125" style="9" bestFit="1" customWidth="1"/>
    <col min="4355" max="4355" width="17.44140625" style="9" bestFit="1" customWidth="1"/>
    <col min="4356" max="4356" width="15.33203125" style="9" customWidth="1"/>
    <col min="4357" max="4357" width="14.88671875" style="9" bestFit="1" customWidth="1"/>
    <col min="4358" max="4359" width="16.44140625" style="9" bestFit="1" customWidth="1"/>
    <col min="4360" max="4605" width="8.88671875" style="9"/>
    <col min="4606" max="4606" width="54.33203125" style="9" customWidth="1"/>
    <col min="4607" max="4607" width="18.6640625" style="9" bestFit="1" customWidth="1"/>
    <col min="4608" max="4608" width="13.44140625" style="9" customWidth="1"/>
    <col min="4609" max="4609" width="4.109375" style="9" customWidth="1"/>
    <col min="4610" max="4610" width="12.33203125" style="9" bestFit="1" customWidth="1"/>
    <col min="4611" max="4611" width="17.44140625" style="9" bestFit="1" customWidth="1"/>
    <col min="4612" max="4612" width="15.33203125" style="9" customWidth="1"/>
    <col min="4613" max="4613" width="14.88671875" style="9" bestFit="1" customWidth="1"/>
    <col min="4614" max="4615" width="16.44140625" style="9" bestFit="1" customWidth="1"/>
    <col min="4616" max="4861" width="8.88671875" style="9"/>
    <col min="4862" max="4862" width="54.33203125" style="9" customWidth="1"/>
    <col min="4863" max="4863" width="18.6640625" style="9" bestFit="1" customWidth="1"/>
    <col min="4864" max="4864" width="13.44140625" style="9" customWidth="1"/>
    <col min="4865" max="4865" width="4.109375" style="9" customWidth="1"/>
    <col min="4866" max="4866" width="12.33203125" style="9" bestFit="1" customWidth="1"/>
    <col min="4867" max="4867" width="17.44140625" style="9" bestFit="1" customWidth="1"/>
    <col min="4868" max="4868" width="15.33203125" style="9" customWidth="1"/>
    <col min="4869" max="4869" width="14.88671875" style="9" bestFit="1" customWidth="1"/>
    <col min="4870" max="4871" width="16.44140625" style="9" bestFit="1" customWidth="1"/>
    <col min="4872" max="5117" width="8.88671875" style="9"/>
    <col min="5118" max="5118" width="54.33203125" style="9" customWidth="1"/>
    <col min="5119" max="5119" width="18.6640625" style="9" bestFit="1" customWidth="1"/>
    <col min="5120" max="5120" width="13.44140625" style="9" customWidth="1"/>
    <col min="5121" max="5121" width="4.109375" style="9" customWidth="1"/>
    <col min="5122" max="5122" width="12.33203125" style="9" bestFit="1" customWidth="1"/>
    <col min="5123" max="5123" width="17.44140625" style="9" bestFit="1" customWidth="1"/>
    <col min="5124" max="5124" width="15.33203125" style="9" customWidth="1"/>
    <col min="5125" max="5125" width="14.88671875" style="9" bestFit="1" customWidth="1"/>
    <col min="5126" max="5127" width="16.44140625" style="9" bestFit="1" customWidth="1"/>
    <col min="5128" max="5373" width="8.88671875" style="9"/>
    <col min="5374" max="5374" width="54.33203125" style="9" customWidth="1"/>
    <col min="5375" max="5375" width="18.6640625" style="9" bestFit="1" customWidth="1"/>
    <col min="5376" max="5376" width="13.44140625" style="9" customWidth="1"/>
    <col min="5377" max="5377" width="4.109375" style="9" customWidth="1"/>
    <col min="5378" max="5378" width="12.33203125" style="9" bestFit="1" customWidth="1"/>
    <col min="5379" max="5379" width="17.44140625" style="9" bestFit="1" customWidth="1"/>
    <col min="5380" max="5380" width="15.33203125" style="9" customWidth="1"/>
    <col min="5381" max="5381" width="14.88671875" style="9" bestFit="1" customWidth="1"/>
    <col min="5382" max="5383" width="16.44140625" style="9" bestFit="1" customWidth="1"/>
    <col min="5384" max="5629" width="8.88671875" style="9"/>
    <col min="5630" max="5630" width="54.33203125" style="9" customWidth="1"/>
    <col min="5631" max="5631" width="18.6640625" style="9" bestFit="1" customWidth="1"/>
    <col min="5632" max="5632" width="13.44140625" style="9" customWidth="1"/>
    <col min="5633" max="5633" width="4.109375" style="9" customWidth="1"/>
    <col min="5634" max="5634" width="12.33203125" style="9" bestFit="1" customWidth="1"/>
    <col min="5635" max="5635" width="17.44140625" style="9" bestFit="1" customWidth="1"/>
    <col min="5636" max="5636" width="15.33203125" style="9" customWidth="1"/>
    <col min="5637" max="5637" width="14.88671875" style="9" bestFit="1" customWidth="1"/>
    <col min="5638" max="5639" width="16.44140625" style="9" bestFit="1" customWidth="1"/>
    <col min="5640" max="5885" width="8.88671875" style="9"/>
    <col min="5886" max="5886" width="54.33203125" style="9" customWidth="1"/>
    <col min="5887" max="5887" width="18.6640625" style="9" bestFit="1" customWidth="1"/>
    <col min="5888" max="5888" width="13.44140625" style="9" customWidth="1"/>
    <col min="5889" max="5889" width="4.109375" style="9" customWidth="1"/>
    <col min="5890" max="5890" width="12.33203125" style="9" bestFit="1" customWidth="1"/>
    <col min="5891" max="5891" width="17.44140625" style="9" bestFit="1" customWidth="1"/>
    <col min="5892" max="5892" width="15.33203125" style="9" customWidth="1"/>
    <col min="5893" max="5893" width="14.88671875" style="9" bestFit="1" customWidth="1"/>
    <col min="5894" max="5895" width="16.44140625" style="9" bestFit="1" customWidth="1"/>
    <col min="5896" max="6141" width="8.88671875" style="9"/>
    <col min="6142" max="6142" width="54.33203125" style="9" customWidth="1"/>
    <col min="6143" max="6143" width="18.6640625" style="9" bestFit="1" customWidth="1"/>
    <col min="6144" max="6144" width="13.44140625" style="9" customWidth="1"/>
    <col min="6145" max="6145" width="4.109375" style="9" customWidth="1"/>
    <col min="6146" max="6146" width="12.33203125" style="9" bestFit="1" customWidth="1"/>
    <col min="6147" max="6147" width="17.44140625" style="9" bestFit="1" customWidth="1"/>
    <col min="6148" max="6148" width="15.33203125" style="9" customWidth="1"/>
    <col min="6149" max="6149" width="14.88671875" style="9" bestFit="1" customWidth="1"/>
    <col min="6150" max="6151" width="16.44140625" style="9" bestFit="1" customWidth="1"/>
    <col min="6152" max="6397" width="8.88671875" style="9"/>
    <col min="6398" max="6398" width="54.33203125" style="9" customWidth="1"/>
    <col min="6399" max="6399" width="18.6640625" style="9" bestFit="1" customWidth="1"/>
    <col min="6400" max="6400" width="13.44140625" style="9" customWidth="1"/>
    <col min="6401" max="6401" width="4.109375" style="9" customWidth="1"/>
    <col min="6402" max="6402" width="12.33203125" style="9" bestFit="1" customWidth="1"/>
    <col min="6403" max="6403" width="17.44140625" style="9" bestFit="1" customWidth="1"/>
    <col min="6404" max="6404" width="15.33203125" style="9" customWidth="1"/>
    <col min="6405" max="6405" width="14.88671875" style="9" bestFit="1" customWidth="1"/>
    <col min="6406" max="6407" width="16.44140625" style="9" bestFit="1" customWidth="1"/>
    <col min="6408" max="6653" width="8.88671875" style="9"/>
    <col min="6654" max="6654" width="54.33203125" style="9" customWidth="1"/>
    <col min="6655" max="6655" width="18.6640625" style="9" bestFit="1" customWidth="1"/>
    <col min="6656" max="6656" width="13.44140625" style="9" customWidth="1"/>
    <col min="6657" max="6657" width="4.109375" style="9" customWidth="1"/>
    <col min="6658" max="6658" width="12.33203125" style="9" bestFit="1" customWidth="1"/>
    <col min="6659" max="6659" width="17.44140625" style="9" bestFit="1" customWidth="1"/>
    <col min="6660" max="6660" width="15.33203125" style="9" customWidth="1"/>
    <col min="6661" max="6661" width="14.88671875" style="9" bestFit="1" customWidth="1"/>
    <col min="6662" max="6663" width="16.44140625" style="9" bestFit="1" customWidth="1"/>
    <col min="6664" max="6909" width="8.88671875" style="9"/>
    <col min="6910" max="6910" width="54.33203125" style="9" customWidth="1"/>
    <col min="6911" max="6911" width="18.6640625" style="9" bestFit="1" customWidth="1"/>
    <col min="6912" max="6912" width="13.44140625" style="9" customWidth="1"/>
    <col min="6913" max="6913" width="4.109375" style="9" customWidth="1"/>
    <col min="6914" max="6914" width="12.33203125" style="9" bestFit="1" customWidth="1"/>
    <col min="6915" max="6915" width="17.44140625" style="9" bestFit="1" customWidth="1"/>
    <col min="6916" max="6916" width="15.33203125" style="9" customWidth="1"/>
    <col min="6917" max="6917" width="14.88671875" style="9" bestFit="1" customWidth="1"/>
    <col min="6918" max="6919" width="16.44140625" style="9" bestFit="1" customWidth="1"/>
    <col min="6920" max="7165" width="8.88671875" style="9"/>
    <col min="7166" max="7166" width="54.33203125" style="9" customWidth="1"/>
    <col min="7167" max="7167" width="18.6640625" style="9" bestFit="1" customWidth="1"/>
    <col min="7168" max="7168" width="13.44140625" style="9" customWidth="1"/>
    <col min="7169" max="7169" width="4.109375" style="9" customWidth="1"/>
    <col min="7170" max="7170" width="12.33203125" style="9" bestFit="1" customWidth="1"/>
    <col min="7171" max="7171" width="17.44140625" style="9" bestFit="1" customWidth="1"/>
    <col min="7172" max="7172" width="15.33203125" style="9" customWidth="1"/>
    <col min="7173" max="7173" width="14.88671875" style="9" bestFit="1" customWidth="1"/>
    <col min="7174" max="7175" width="16.44140625" style="9" bestFit="1" customWidth="1"/>
    <col min="7176" max="7421" width="8.88671875" style="9"/>
    <col min="7422" max="7422" width="54.33203125" style="9" customWidth="1"/>
    <col min="7423" max="7423" width="18.6640625" style="9" bestFit="1" customWidth="1"/>
    <col min="7424" max="7424" width="13.44140625" style="9" customWidth="1"/>
    <col min="7425" max="7425" width="4.109375" style="9" customWidth="1"/>
    <col min="7426" max="7426" width="12.33203125" style="9" bestFit="1" customWidth="1"/>
    <col min="7427" max="7427" width="17.44140625" style="9" bestFit="1" customWidth="1"/>
    <col min="7428" max="7428" width="15.33203125" style="9" customWidth="1"/>
    <col min="7429" max="7429" width="14.88671875" style="9" bestFit="1" customWidth="1"/>
    <col min="7430" max="7431" width="16.44140625" style="9" bestFit="1" customWidth="1"/>
    <col min="7432" max="7677" width="8.88671875" style="9"/>
    <col min="7678" max="7678" width="54.33203125" style="9" customWidth="1"/>
    <col min="7679" max="7679" width="18.6640625" style="9" bestFit="1" customWidth="1"/>
    <col min="7680" max="7680" width="13.44140625" style="9" customWidth="1"/>
    <col min="7681" max="7681" width="4.109375" style="9" customWidth="1"/>
    <col min="7682" max="7682" width="12.33203125" style="9" bestFit="1" customWidth="1"/>
    <col min="7683" max="7683" width="17.44140625" style="9" bestFit="1" customWidth="1"/>
    <col min="7684" max="7684" width="15.33203125" style="9" customWidth="1"/>
    <col min="7685" max="7685" width="14.88671875" style="9" bestFit="1" customWidth="1"/>
    <col min="7686" max="7687" width="16.44140625" style="9" bestFit="1" customWidth="1"/>
    <col min="7688" max="7933" width="8.88671875" style="9"/>
    <col min="7934" max="7934" width="54.33203125" style="9" customWidth="1"/>
    <col min="7935" max="7935" width="18.6640625" style="9" bestFit="1" customWidth="1"/>
    <col min="7936" max="7936" width="13.44140625" style="9" customWidth="1"/>
    <col min="7937" max="7937" width="4.109375" style="9" customWidth="1"/>
    <col min="7938" max="7938" width="12.33203125" style="9" bestFit="1" customWidth="1"/>
    <col min="7939" max="7939" width="17.44140625" style="9" bestFit="1" customWidth="1"/>
    <col min="7940" max="7940" width="15.33203125" style="9" customWidth="1"/>
    <col min="7941" max="7941" width="14.88671875" style="9" bestFit="1" customWidth="1"/>
    <col min="7942" max="7943" width="16.44140625" style="9" bestFit="1" customWidth="1"/>
    <col min="7944" max="8189" width="8.88671875" style="9"/>
    <col min="8190" max="8190" width="54.33203125" style="9" customWidth="1"/>
    <col min="8191" max="8191" width="18.6640625" style="9" bestFit="1" customWidth="1"/>
    <col min="8192" max="8192" width="13.44140625" style="9" customWidth="1"/>
    <col min="8193" max="8193" width="4.109375" style="9" customWidth="1"/>
    <col min="8194" max="8194" width="12.33203125" style="9" bestFit="1" customWidth="1"/>
    <col min="8195" max="8195" width="17.44140625" style="9" bestFit="1" customWidth="1"/>
    <col min="8196" max="8196" width="15.33203125" style="9" customWidth="1"/>
    <col min="8197" max="8197" width="14.88671875" style="9" bestFit="1" customWidth="1"/>
    <col min="8198" max="8199" width="16.44140625" style="9" bestFit="1" customWidth="1"/>
    <col min="8200" max="8445" width="8.88671875" style="9"/>
    <col min="8446" max="8446" width="54.33203125" style="9" customWidth="1"/>
    <col min="8447" max="8447" width="18.6640625" style="9" bestFit="1" customWidth="1"/>
    <col min="8448" max="8448" width="13.44140625" style="9" customWidth="1"/>
    <col min="8449" max="8449" width="4.109375" style="9" customWidth="1"/>
    <col min="8450" max="8450" width="12.33203125" style="9" bestFit="1" customWidth="1"/>
    <col min="8451" max="8451" width="17.44140625" style="9" bestFit="1" customWidth="1"/>
    <col min="8452" max="8452" width="15.33203125" style="9" customWidth="1"/>
    <col min="8453" max="8453" width="14.88671875" style="9" bestFit="1" customWidth="1"/>
    <col min="8454" max="8455" width="16.44140625" style="9" bestFit="1" customWidth="1"/>
    <col min="8456" max="8701" width="8.88671875" style="9"/>
    <col min="8702" max="8702" width="54.33203125" style="9" customWidth="1"/>
    <col min="8703" max="8703" width="18.6640625" style="9" bestFit="1" customWidth="1"/>
    <col min="8704" max="8704" width="13.44140625" style="9" customWidth="1"/>
    <col min="8705" max="8705" width="4.109375" style="9" customWidth="1"/>
    <col min="8706" max="8706" width="12.33203125" style="9" bestFit="1" customWidth="1"/>
    <col min="8707" max="8707" width="17.44140625" style="9" bestFit="1" customWidth="1"/>
    <col min="8708" max="8708" width="15.33203125" style="9" customWidth="1"/>
    <col min="8709" max="8709" width="14.88671875" style="9" bestFit="1" customWidth="1"/>
    <col min="8710" max="8711" width="16.44140625" style="9" bestFit="1" customWidth="1"/>
    <col min="8712" max="8957" width="8.88671875" style="9"/>
    <col min="8958" max="8958" width="54.33203125" style="9" customWidth="1"/>
    <col min="8959" max="8959" width="18.6640625" style="9" bestFit="1" customWidth="1"/>
    <col min="8960" max="8960" width="13.44140625" style="9" customWidth="1"/>
    <col min="8961" max="8961" width="4.109375" style="9" customWidth="1"/>
    <col min="8962" max="8962" width="12.33203125" style="9" bestFit="1" customWidth="1"/>
    <col min="8963" max="8963" width="17.44140625" style="9" bestFit="1" customWidth="1"/>
    <col min="8964" max="8964" width="15.33203125" style="9" customWidth="1"/>
    <col min="8965" max="8965" width="14.88671875" style="9" bestFit="1" customWidth="1"/>
    <col min="8966" max="8967" width="16.44140625" style="9" bestFit="1" customWidth="1"/>
    <col min="8968" max="9213" width="8.88671875" style="9"/>
    <col min="9214" max="9214" width="54.33203125" style="9" customWidth="1"/>
    <col min="9215" max="9215" width="18.6640625" style="9" bestFit="1" customWidth="1"/>
    <col min="9216" max="9216" width="13.44140625" style="9" customWidth="1"/>
    <col min="9217" max="9217" width="4.109375" style="9" customWidth="1"/>
    <col min="9218" max="9218" width="12.33203125" style="9" bestFit="1" customWidth="1"/>
    <col min="9219" max="9219" width="17.44140625" style="9" bestFit="1" customWidth="1"/>
    <col min="9220" max="9220" width="15.33203125" style="9" customWidth="1"/>
    <col min="9221" max="9221" width="14.88671875" style="9" bestFit="1" customWidth="1"/>
    <col min="9222" max="9223" width="16.44140625" style="9" bestFit="1" customWidth="1"/>
    <col min="9224" max="9469" width="8.88671875" style="9"/>
    <col min="9470" max="9470" width="54.33203125" style="9" customWidth="1"/>
    <col min="9471" max="9471" width="18.6640625" style="9" bestFit="1" customWidth="1"/>
    <col min="9472" max="9472" width="13.44140625" style="9" customWidth="1"/>
    <col min="9473" max="9473" width="4.109375" style="9" customWidth="1"/>
    <col min="9474" max="9474" width="12.33203125" style="9" bestFit="1" customWidth="1"/>
    <col min="9475" max="9475" width="17.44140625" style="9" bestFit="1" customWidth="1"/>
    <col min="9476" max="9476" width="15.33203125" style="9" customWidth="1"/>
    <col min="9477" max="9477" width="14.88671875" style="9" bestFit="1" customWidth="1"/>
    <col min="9478" max="9479" width="16.44140625" style="9" bestFit="1" customWidth="1"/>
    <col min="9480" max="9725" width="8.88671875" style="9"/>
    <col min="9726" max="9726" width="54.33203125" style="9" customWidth="1"/>
    <col min="9727" max="9727" width="18.6640625" style="9" bestFit="1" customWidth="1"/>
    <col min="9728" max="9728" width="13.44140625" style="9" customWidth="1"/>
    <col min="9729" max="9729" width="4.109375" style="9" customWidth="1"/>
    <col min="9730" max="9730" width="12.33203125" style="9" bestFit="1" customWidth="1"/>
    <col min="9731" max="9731" width="17.44140625" style="9" bestFit="1" customWidth="1"/>
    <col min="9732" max="9732" width="15.33203125" style="9" customWidth="1"/>
    <col min="9733" max="9733" width="14.88671875" style="9" bestFit="1" customWidth="1"/>
    <col min="9734" max="9735" width="16.44140625" style="9" bestFit="1" customWidth="1"/>
    <col min="9736" max="9981" width="8.88671875" style="9"/>
    <col min="9982" max="9982" width="54.33203125" style="9" customWidth="1"/>
    <col min="9983" max="9983" width="18.6640625" style="9" bestFit="1" customWidth="1"/>
    <col min="9984" max="9984" width="13.44140625" style="9" customWidth="1"/>
    <col min="9985" max="9985" width="4.109375" style="9" customWidth="1"/>
    <col min="9986" max="9986" width="12.33203125" style="9" bestFit="1" customWidth="1"/>
    <col min="9987" max="9987" width="17.44140625" style="9" bestFit="1" customWidth="1"/>
    <col min="9988" max="9988" width="15.33203125" style="9" customWidth="1"/>
    <col min="9989" max="9989" width="14.88671875" style="9" bestFit="1" customWidth="1"/>
    <col min="9990" max="9991" width="16.44140625" style="9" bestFit="1" customWidth="1"/>
    <col min="9992" max="10237" width="8.88671875" style="9"/>
    <col min="10238" max="10238" width="54.33203125" style="9" customWidth="1"/>
    <col min="10239" max="10239" width="18.6640625" style="9" bestFit="1" customWidth="1"/>
    <col min="10240" max="10240" width="13.44140625" style="9" customWidth="1"/>
    <col min="10241" max="10241" width="4.109375" style="9" customWidth="1"/>
    <col min="10242" max="10242" width="12.33203125" style="9" bestFit="1" customWidth="1"/>
    <col min="10243" max="10243" width="17.44140625" style="9" bestFit="1" customWidth="1"/>
    <col min="10244" max="10244" width="15.33203125" style="9" customWidth="1"/>
    <col min="10245" max="10245" width="14.88671875" style="9" bestFit="1" customWidth="1"/>
    <col min="10246" max="10247" width="16.44140625" style="9" bestFit="1" customWidth="1"/>
    <col min="10248" max="10493" width="8.88671875" style="9"/>
    <col min="10494" max="10494" width="54.33203125" style="9" customWidth="1"/>
    <col min="10495" max="10495" width="18.6640625" style="9" bestFit="1" customWidth="1"/>
    <col min="10496" max="10496" width="13.44140625" style="9" customWidth="1"/>
    <col min="10497" max="10497" width="4.109375" style="9" customWidth="1"/>
    <col min="10498" max="10498" width="12.33203125" style="9" bestFit="1" customWidth="1"/>
    <col min="10499" max="10499" width="17.44140625" style="9" bestFit="1" customWidth="1"/>
    <col min="10500" max="10500" width="15.33203125" style="9" customWidth="1"/>
    <col min="10501" max="10501" width="14.88671875" style="9" bestFit="1" customWidth="1"/>
    <col min="10502" max="10503" width="16.44140625" style="9" bestFit="1" customWidth="1"/>
    <col min="10504" max="10749" width="8.88671875" style="9"/>
    <col min="10750" max="10750" width="54.33203125" style="9" customWidth="1"/>
    <col min="10751" max="10751" width="18.6640625" style="9" bestFit="1" customWidth="1"/>
    <col min="10752" max="10752" width="13.44140625" style="9" customWidth="1"/>
    <col min="10753" max="10753" width="4.109375" style="9" customWidth="1"/>
    <col min="10754" max="10754" width="12.33203125" style="9" bestFit="1" customWidth="1"/>
    <col min="10755" max="10755" width="17.44140625" style="9" bestFit="1" customWidth="1"/>
    <col min="10756" max="10756" width="15.33203125" style="9" customWidth="1"/>
    <col min="10757" max="10757" width="14.88671875" style="9" bestFit="1" customWidth="1"/>
    <col min="10758" max="10759" width="16.44140625" style="9" bestFit="1" customWidth="1"/>
    <col min="10760" max="11005" width="8.88671875" style="9"/>
    <col min="11006" max="11006" width="54.33203125" style="9" customWidth="1"/>
    <col min="11007" max="11007" width="18.6640625" style="9" bestFit="1" customWidth="1"/>
    <col min="11008" max="11008" width="13.44140625" style="9" customWidth="1"/>
    <col min="11009" max="11009" width="4.109375" style="9" customWidth="1"/>
    <col min="11010" max="11010" width="12.33203125" style="9" bestFit="1" customWidth="1"/>
    <col min="11011" max="11011" width="17.44140625" style="9" bestFit="1" customWidth="1"/>
    <col min="11012" max="11012" width="15.33203125" style="9" customWidth="1"/>
    <col min="11013" max="11013" width="14.88671875" style="9" bestFit="1" customWidth="1"/>
    <col min="11014" max="11015" width="16.44140625" style="9" bestFit="1" customWidth="1"/>
    <col min="11016" max="11261" width="8.88671875" style="9"/>
    <col min="11262" max="11262" width="54.33203125" style="9" customWidth="1"/>
    <col min="11263" max="11263" width="18.6640625" style="9" bestFit="1" customWidth="1"/>
    <col min="11264" max="11264" width="13.44140625" style="9" customWidth="1"/>
    <col min="11265" max="11265" width="4.109375" style="9" customWidth="1"/>
    <col min="11266" max="11266" width="12.33203125" style="9" bestFit="1" customWidth="1"/>
    <col min="11267" max="11267" width="17.44140625" style="9" bestFit="1" customWidth="1"/>
    <col min="11268" max="11268" width="15.33203125" style="9" customWidth="1"/>
    <col min="11269" max="11269" width="14.88671875" style="9" bestFit="1" customWidth="1"/>
    <col min="11270" max="11271" width="16.44140625" style="9" bestFit="1" customWidth="1"/>
    <col min="11272" max="11517" width="8.88671875" style="9"/>
    <col min="11518" max="11518" width="54.33203125" style="9" customWidth="1"/>
    <col min="11519" max="11519" width="18.6640625" style="9" bestFit="1" customWidth="1"/>
    <col min="11520" max="11520" width="13.44140625" style="9" customWidth="1"/>
    <col min="11521" max="11521" width="4.109375" style="9" customWidth="1"/>
    <col min="11522" max="11522" width="12.33203125" style="9" bestFit="1" customWidth="1"/>
    <col min="11523" max="11523" width="17.44140625" style="9" bestFit="1" customWidth="1"/>
    <col min="11524" max="11524" width="15.33203125" style="9" customWidth="1"/>
    <col min="11525" max="11525" width="14.88671875" style="9" bestFit="1" customWidth="1"/>
    <col min="11526" max="11527" width="16.44140625" style="9" bestFit="1" customWidth="1"/>
    <col min="11528" max="11773" width="8.88671875" style="9"/>
    <col min="11774" max="11774" width="54.33203125" style="9" customWidth="1"/>
    <col min="11775" max="11775" width="18.6640625" style="9" bestFit="1" customWidth="1"/>
    <col min="11776" max="11776" width="13.44140625" style="9" customWidth="1"/>
    <col min="11777" max="11777" width="4.109375" style="9" customWidth="1"/>
    <col min="11778" max="11778" width="12.33203125" style="9" bestFit="1" customWidth="1"/>
    <col min="11779" max="11779" width="17.44140625" style="9" bestFit="1" customWidth="1"/>
    <col min="11780" max="11780" width="15.33203125" style="9" customWidth="1"/>
    <col min="11781" max="11781" width="14.88671875" style="9" bestFit="1" customWidth="1"/>
    <col min="11782" max="11783" width="16.44140625" style="9" bestFit="1" customWidth="1"/>
    <col min="11784" max="12029" width="8.88671875" style="9"/>
    <col min="12030" max="12030" width="54.33203125" style="9" customWidth="1"/>
    <col min="12031" max="12031" width="18.6640625" style="9" bestFit="1" customWidth="1"/>
    <col min="12032" max="12032" width="13.44140625" style="9" customWidth="1"/>
    <col min="12033" max="12033" width="4.109375" style="9" customWidth="1"/>
    <col min="12034" max="12034" width="12.33203125" style="9" bestFit="1" customWidth="1"/>
    <col min="12035" max="12035" width="17.44140625" style="9" bestFit="1" customWidth="1"/>
    <col min="12036" max="12036" width="15.33203125" style="9" customWidth="1"/>
    <col min="12037" max="12037" width="14.88671875" style="9" bestFit="1" customWidth="1"/>
    <col min="12038" max="12039" width="16.44140625" style="9" bestFit="1" customWidth="1"/>
    <col min="12040" max="12285" width="8.88671875" style="9"/>
    <col min="12286" max="12286" width="54.33203125" style="9" customWidth="1"/>
    <col min="12287" max="12287" width="18.6640625" style="9" bestFit="1" customWidth="1"/>
    <col min="12288" max="12288" width="13.44140625" style="9" customWidth="1"/>
    <col min="12289" max="12289" width="4.109375" style="9" customWidth="1"/>
    <col min="12290" max="12290" width="12.33203125" style="9" bestFit="1" customWidth="1"/>
    <col min="12291" max="12291" width="17.44140625" style="9" bestFit="1" customWidth="1"/>
    <col min="12292" max="12292" width="15.33203125" style="9" customWidth="1"/>
    <col min="12293" max="12293" width="14.88671875" style="9" bestFit="1" customWidth="1"/>
    <col min="12294" max="12295" width="16.44140625" style="9" bestFit="1" customWidth="1"/>
    <col min="12296" max="12541" width="8.88671875" style="9"/>
    <col min="12542" max="12542" width="54.33203125" style="9" customWidth="1"/>
    <col min="12543" max="12543" width="18.6640625" style="9" bestFit="1" customWidth="1"/>
    <col min="12544" max="12544" width="13.44140625" style="9" customWidth="1"/>
    <col min="12545" max="12545" width="4.109375" style="9" customWidth="1"/>
    <col min="12546" max="12546" width="12.33203125" style="9" bestFit="1" customWidth="1"/>
    <col min="12547" max="12547" width="17.44140625" style="9" bestFit="1" customWidth="1"/>
    <col min="12548" max="12548" width="15.33203125" style="9" customWidth="1"/>
    <col min="12549" max="12549" width="14.88671875" style="9" bestFit="1" customWidth="1"/>
    <col min="12550" max="12551" width="16.44140625" style="9" bestFit="1" customWidth="1"/>
    <col min="12552" max="12797" width="8.88671875" style="9"/>
    <col min="12798" max="12798" width="54.33203125" style="9" customWidth="1"/>
    <col min="12799" max="12799" width="18.6640625" style="9" bestFit="1" customWidth="1"/>
    <col min="12800" max="12800" width="13.44140625" style="9" customWidth="1"/>
    <col min="12801" max="12801" width="4.109375" style="9" customWidth="1"/>
    <col min="12802" max="12802" width="12.33203125" style="9" bestFit="1" customWidth="1"/>
    <col min="12803" max="12803" width="17.44140625" style="9" bestFit="1" customWidth="1"/>
    <col min="12804" max="12804" width="15.33203125" style="9" customWidth="1"/>
    <col min="12805" max="12805" width="14.88671875" style="9" bestFit="1" customWidth="1"/>
    <col min="12806" max="12807" width="16.44140625" style="9" bestFit="1" customWidth="1"/>
    <col min="12808" max="13053" width="8.88671875" style="9"/>
    <col min="13054" max="13054" width="54.33203125" style="9" customWidth="1"/>
    <col min="13055" max="13055" width="18.6640625" style="9" bestFit="1" customWidth="1"/>
    <col min="13056" max="13056" width="13.44140625" style="9" customWidth="1"/>
    <col min="13057" max="13057" width="4.109375" style="9" customWidth="1"/>
    <col min="13058" max="13058" width="12.33203125" style="9" bestFit="1" customWidth="1"/>
    <col min="13059" max="13059" width="17.44140625" style="9" bestFit="1" customWidth="1"/>
    <col min="13060" max="13060" width="15.33203125" style="9" customWidth="1"/>
    <col min="13061" max="13061" width="14.88671875" style="9" bestFit="1" customWidth="1"/>
    <col min="13062" max="13063" width="16.44140625" style="9" bestFit="1" customWidth="1"/>
    <col min="13064" max="13309" width="8.88671875" style="9"/>
    <col min="13310" max="13310" width="54.33203125" style="9" customWidth="1"/>
    <col min="13311" max="13311" width="18.6640625" style="9" bestFit="1" customWidth="1"/>
    <col min="13312" max="13312" width="13.44140625" style="9" customWidth="1"/>
    <col min="13313" max="13313" width="4.109375" style="9" customWidth="1"/>
    <col min="13314" max="13314" width="12.33203125" style="9" bestFit="1" customWidth="1"/>
    <col min="13315" max="13315" width="17.44140625" style="9" bestFit="1" customWidth="1"/>
    <col min="13316" max="13316" width="15.33203125" style="9" customWidth="1"/>
    <col min="13317" max="13317" width="14.88671875" style="9" bestFit="1" customWidth="1"/>
    <col min="13318" max="13319" width="16.44140625" style="9" bestFit="1" customWidth="1"/>
    <col min="13320" max="13565" width="8.88671875" style="9"/>
    <col min="13566" max="13566" width="54.33203125" style="9" customWidth="1"/>
    <col min="13567" max="13567" width="18.6640625" style="9" bestFit="1" customWidth="1"/>
    <col min="13568" max="13568" width="13.44140625" style="9" customWidth="1"/>
    <col min="13569" max="13569" width="4.109375" style="9" customWidth="1"/>
    <col min="13570" max="13570" width="12.33203125" style="9" bestFit="1" customWidth="1"/>
    <col min="13571" max="13571" width="17.44140625" style="9" bestFit="1" customWidth="1"/>
    <col min="13572" max="13572" width="15.33203125" style="9" customWidth="1"/>
    <col min="13573" max="13573" width="14.88671875" style="9" bestFit="1" customWidth="1"/>
    <col min="13574" max="13575" width="16.44140625" style="9" bestFit="1" customWidth="1"/>
    <col min="13576" max="13821" width="8.88671875" style="9"/>
    <col min="13822" max="13822" width="54.33203125" style="9" customWidth="1"/>
    <col min="13823" max="13823" width="18.6640625" style="9" bestFit="1" customWidth="1"/>
    <col min="13824" max="13824" width="13.44140625" style="9" customWidth="1"/>
    <col min="13825" max="13825" width="4.109375" style="9" customWidth="1"/>
    <col min="13826" max="13826" width="12.33203125" style="9" bestFit="1" customWidth="1"/>
    <col min="13827" max="13827" width="17.44140625" style="9" bestFit="1" customWidth="1"/>
    <col min="13828" max="13828" width="15.33203125" style="9" customWidth="1"/>
    <col min="13829" max="13829" width="14.88671875" style="9" bestFit="1" customWidth="1"/>
    <col min="13830" max="13831" width="16.44140625" style="9" bestFit="1" customWidth="1"/>
    <col min="13832" max="14077" width="8.88671875" style="9"/>
    <col min="14078" max="14078" width="54.33203125" style="9" customWidth="1"/>
    <col min="14079" max="14079" width="18.6640625" style="9" bestFit="1" customWidth="1"/>
    <col min="14080" max="14080" width="13.44140625" style="9" customWidth="1"/>
    <col min="14081" max="14081" width="4.109375" style="9" customWidth="1"/>
    <col min="14082" max="14082" width="12.33203125" style="9" bestFit="1" customWidth="1"/>
    <col min="14083" max="14083" width="17.44140625" style="9" bestFit="1" customWidth="1"/>
    <col min="14084" max="14084" width="15.33203125" style="9" customWidth="1"/>
    <col min="14085" max="14085" width="14.88671875" style="9" bestFit="1" customWidth="1"/>
    <col min="14086" max="14087" width="16.44140625" style="9" bestFit="1" customWidth="1"/>
    <col min="14088" max="14333" width="8.88671875" style="9"/>
    <col min="14334" max="14334" width="54.33203125" style="9" customWidth="1"/>
    <col min="14335" max="14335" width="18.6640625" style="9" bestFit="1" customWidth="1"/>
    <col min="14336" max="14336" width="13.44140625" style="9" customWidth="1"/>
    <col min="14337" max="14337" width="4.109375" style="9" customWidth="1"/>
    <col min="14338" max="14338" width="12.33203125" style="9" bestFit="1" customWidth="1"/>
    <col min="14339" max="14339" width="17.44140625" style="9" bestFit="1" customWidth="1"/>
    <col min="14340" max="14340" width="15.33203125" style="9" customWidth="1"/>
    <col min="14341" max="14341" width="14.88671875" style="9" bestFit="1" customWidth="1"/>
    <col min="14342" max="14343" width="16.44140625" style="9" bestFit="1" customWidth="1"/>
    <col min="14344" max="14589" width="8.88671875" style="9"/>
    <col min="14590" max="14590" width="54.33203125" style="9" customWidth="1"/>
    <col min="14591" max="14591" width="18.6640625" style="9" bestFit="1" customWidth="1"/>
    <col min="14592" max="14592" width="13.44140625" style="9" customWidth="1"/>
    <col min="14593" max="14593" width="4.109375" style="9" customWidth="1"/>
    <col min="14594" max="14594" width="12.33203125" style="9" bestFit="1" customWidth="1"/>
    <col min="14595" max="14595" width="17.44140625" style="9" bestFit="1" customWidth="1"/>
    <col min="14596" max="14596" width="15.33203125" style="9" customWidth="1"/>
    <col min="14597" max="14597" width="14.88671875" style="9" bestFit="1" customWidth="1"/>
    <col min="14598" max="14599" width="16.44140625" style="9" bestFit="1" customWidth="1"/>
    <col min="14600" max="14845" width="8.88671875" style="9"/>
    <col min="14846" max="14846" width="54.33203125" style="9" customWidth="1"/>
    <col min="14847" max="14847" width="18.6640625" style="9" bestFit="1" customWidth="1"/>
    <col min="14848" max="14848" width="13.44140625" style="9" customWidth="1"/>
    <col min="14849" max="14849" width="4.109375" style="9" customWidth="1"/>
    <col min="14850" max="14850" width="12.33203125" style="9" bestFit="1" customWidth="1"/>
    <col min="14851" max="14851" width="17.44140625" style="9" bestFit="1" customWidth="1"/>
    <col min="14852" max="14852" width="15.33203125" style="9" customWidth="1"/>
    <col min="14853" max="14853" width="14.88671875" style="9" bestFit="1" customWidth="1"/>
    <col min="14854" max="14855" width="16.44140625" style="9" bestFit="1" customWidth="1"/>
    <col min="14856" max="15101" width="8.88671875" style="9"/>
    <col min="15102" max="15102" width="54.33203125" style="9" customWidth="1"/>
    <col min="15103" max="15103" width="18.6640625" style="9" bestFit="1" customWidth="1"/>
    <col min="15104" max="15104" width="13.44140625" style="9" customWidth="1"/>
    <col min="15105" max="15105" width="4.109375" style="9" customWidth="1"/>
    <col min="15106" max="15106" width="12.33203125" style="9" bestFit="1" customWidth="1"/>
    <col min="15107" max="15107" width="17.44140625" style="9" bestFit="1" customWidth="1"/>
    <col min="15108" max="15108" width="15.33203125" style="9" customWidth="1"/>
    <col min="15109" max="15109" width="14.88671875" style="9" bestFit="1" customWidth="1"/>
    <col min="15110" max="15111" width="16.44140625" style="9" bestFit="1" customWidth="1"/>
    <col min="15112" max="15357" width="8.88671875" style="9"/>
    <col min="15358" max="15358" width="54.33203125" style="9" customWidth="1"/>
    <col min="15359" max="15359" width="18.6640625" style="9" bestFit="1" customWidth="1"/>
    <col min="15360" max="15360" width="13.44140625" style="9" customWidth="1"/>
    <col min="15361" max="15361" width="4.109375" style="9" customWidth="1"/>
    <col min="15362" max="15362" width="12.33203125" style="9" bestFit="1" customWidth="1"/>
    <col min="15363" max="15363" width="17.44140625" style="9" bestFit="1" customWidth="1"/>
    <col min="15364" max="15364" width="15.33203125" style="9" customWidth="1"/>
    <col min="15365" max="15365" width="14.88671875" style="9" bestFit="1" customWidth="1"/>
    <col min="15366" max="15367" width="16.44140625" style="9" bestFit="1" customWidth="1"/>
    <col min="15368" max="15613" width="8.88671875" style="9"/>
    <col min="15614" max="15614" width="54.33203125" style="9" customWidth="1"/>
    <col min="15615" max="15615" width="18.6640625" style="9" bestFit="1" customWidth="1"/>
    <col min="15616" max="15616" width="13.44140625" style="9" customWidth="1"/>
    <col min="15617" max="15617" width="4.109375" style="9" customWidth="1"/>
    <col min="15618" max="15618" width="12.33203125" style="9" bestFit="1" customWidth="1"/>
    <col min="15619" max="15619" width="17.44140625" style="9" bestFit="1" customWidth="1"/>
    <col min="15620" max="15620" width="15.33203125" style="9" customWidth="1"/>
    <col min="15621" max="15621" width="14.88671875" style="9" bestFit="1" customWidth="1"/>
    <col min="15622" max="15623" width="16.44140625" style="9" bestFit="1" customWidth="1"/>
    <col min="15624" max="15869" width="8.88671875" style="9"/>
    <col min="15870" max="15870" width="54.33203125" style="9" customWidth="1"/>
    <col min="15871" max="15871" width="18.6640625" style="9" bestFit="1" customWidth="1"/>
    <col min="15872" max="15872" width="13.44140625" style="9" customWidth="1"/>
    <col min="15873" max="15873" width="4.109375" style="9" customWidth="1"/>
    <col min="15874" max="15874" width="12.33203125" style="9" bestFit="1" customWidth="1"/>
    <col min="15875" max="15875" width="17.44140625" style="9" bestFit="1" customWidth="1"/>
    <col min="15876" max="15876" width="15.33203125" style="9" customWidth="1"/>
    <col min="15877" max="15877" width="14.88671875" style="9" bestFit="1" customWidth="1"/>
    <col min="15878" max="15879" width="16.44140625" style="9" bestFit="1" customWidth="1"/>
    <col min="15880" max="16125" width="8.88671875" style="9"/>
    <col min="16126" max="16126" width="54.33203125" style="9" customWidth="1"/>
    <col min="16127" max="16127" width="18.6640625" style="9" bestFit="1" customWidth="1"/>
    <col min="16128" max="16128" width="13.44140625" style="9" customWidth="1"/>
    <col min="16129" max="16129" width="4.109375" style="9" customWidth="1"/>
    <col min="16130" max="16130" width="12.33203125" style="9" bestFit="1" customWidth="1"/>
    <col min="16131" max="16131" width="17.44140625" style="9" bestFit="1" customWidth="1"/>
    <col min="16132" max="16132" width="15.33203125" style="9" customWidth="1"/>
    <col min="16133" max="16133" width="14.88671875" style="9" bestFit="1" customWidth="1"/>
    <col min="16134" max="16135" width="16.44140625" style="9" bestFit="1" customWidth="1"/>
    <col min="16136" max="16384" width="8.88671875" style="9"/>
  </cols>
  <sheetData>
    <row r="1" spans="1:8" x14ac:dyDescent="0.3">
      <c r="A1" s="143" t="s">
        <v>32</v>
      </c>
      <c r="B1" s="143"/>
      <c r="C1" s="143"/>
    </row>
    <row r="2" spans="1:8" ht="27" customHeight="1" x14ac:dyDescent="0.3">
      <c r="A2" s="143"/>
      <c r="B2" s="143"/>
      <c r="C2" s="143"/>
    </row>
    <row r="3" spans="1:8" x14ac:dyDescent="0.3">
      <c r="A3" s="143"/>
      <c r="B3" s="143"/>
      <c r="C3" s="143"/>
    </row>
    <row r="4" spans="1:8" x14ac:dyDescent="0.3">
      <c r="A4" s="144"/>
      <c r="B4" s="144"/>
      <c r="C4" s="144"/>
    </row>
    <row r="5" spans="1:8" ht="12" customHeight="1" x14ac:dyDescent="0.35">
      <c r="A5" s="31"/>
      <c r="B5" s="36"/>
      <c r="C5" s="36"/>
    </row>
    <row r="6" spans="1:8" ht="21" x14ac:dyDescent="0.35">
      <c r="A6" s="37" t="s">
        <v>39</v>
      </c>
      <c r="B6" s="38"/>
      <c r="C6" s="38"/>
    </row>
    <row r="7" spans="1:8" ht="12" customHeight="1" x14ac:dyDescent="0.35">
      <c r="A7" s="31"/>
      <c r="B7" s="36"/>
      <c r="C7" s="36"/>
    </row>
    <row r="8" spans="1:8" ht="21.75" customHeight="1" x14ac:dyDescent="0.35">
      <c r="A8" s="145" t="s">
        <v>26</v>
      </c>
      <c r="B8" s="146"/>
      <c r="C8" s="147"/>
    </row>
    <row r="9" spans="1:8" ht="20.25" customHeight="1" x14ac:dyDescent="0.35">
      <c r="A9" s="10" t="s">
        <v>2</v>
      </c>
      <c r="B9" s="11" t="s">
        <v>3</v>
      </c>
      <c r="C9" s="4">
        <v>4.5</v>
      </c>
    </row>
    <row r="10" spans="1:8" ht="20.25" customHeight="1" x14ac:dyDescent="0.35">
      <c r="A10" s="10" t="s">
        <v>0</v>
      </c>
      <c r="B10" s="11" t="s">
        <v>4</v>
      </c>
      <c r="C10" s="5">
        <v>20</v>
      </c>
    </row>
    <row r="11" spans="1:8" ht="20.25" customHeight="1" x14ac:dyDescent="0.35">
      <c r="A11" s="10" t="s">
        <v>5</v>
      </c>
      <c r="B11" s="11" t="s">
        <v>6</v>
      </c>
      <c r="C11" s="5">
        <v>35</v>
      </c>
    </row>
    <row r="12" spans="1:8" s="8" customFormat="1" ht="20.25" customHeight="1" x14ac:dyDescent="0.35">
      <c r="A12" s="10" t="s">
        <v>7</v>
      </c>
      <c r="B12" s="11" t="s">
        <v>8</v>
      </c>
      <c r="C12" s="12">
        <f>C10*(C11/100)</f>
        <v>7</v>
      </c>
      <c r="H12" s="9"/>
    </row>
    <row r="13" spans="1:8" s="8" customFormat="1" ht="20.25" customHeight="1" x14ac:dyDescent="0.35">
      <c r="A13" s="10" t="s">
        <v>9</v>
      </c>
      <c r="B13" s="11" t="s">
        <v>10</v>
      </c>
      <c r="C13" s="13">
        <f>(42.3*C12)-((C12*C12)*1.53)-72.7</f>
        <v>148.42999999999995</v>
      </c>
      <c r="H13" s="9"/>
    </row>
    <row r="14" spans="1:8" s="8" customFormat="1" ht="20.25" customHeight="1" x14ac:dyDescent="0.35">
      <c r="A14" s="10" t="s">
        <v>38</v>
      </c>
      <c r="B14" s="11" t="s">
        <v>11</v>
      </c>
      <c r="C14" s="6">
        <v>50</v>
      </c>
      <c r="H14" s="9"/>
    </row>
    <row r="15" spans="1:8" s="8" customFormat="1" ht="20.25" customHeight="1" x14ac:dyDescent="0.35">
      <c r="A15" s="10" t="s">
        <v>12</v>
      </c>
      <c r="B15" s="11" t="s">
        <v>13</v>
      </c>
      <c r="C15" s="6">
        <v>10</v>
      </c>
      <c r="H15" s="9"/>
    </row>
    <row r="16" spans="1:8" s="8" customFormat="1" ht="20.25" hidden="1" customHeight="1" x14ac:dyDescent="0.35">
      <c r="A16" s="10" t="s">
        <v>14</v>
      </c>
      <c r="B16" s="11" t="s">
        <v>15</v>
      </c>
      <c r="C16" s="2">
        <f>((C13*C9)/C12)-(C14/C12)+((C15*((((C12*2000)-(C13*56))/2000)/0.87))/C12)</f>
        <v>92.946313628899802</v>
      </c>
      <c r="H16" s="9"/>
    </row>
    <row r="17" spans="1:8" s="8" customFormat="1" ht="20.25" customHeight="1" x14ac:dyDescent="0.35">
      <c r="A17" s="10" t="s">
        <v>14</v>
      </c>
      <c r="B17" s="11" t="s">
        <v>15</v>
      </c>
      <c r="C17" s="2">
        <f>IF(C13&gt;20,C16,"NA")</f>
        <v>92.946313628899802</v>
      </c>
      <c r="H17" s="9"/>
    </row>
    <row r="18" spans="1:8" s="8" customFormat="1" ht="24.75" customHeight="1" x14ac:dyDescent="0.3">
      <c r="A18" s="14" t="s">
        <v>16</v>
      </c>
      <c r="B18" s="15" t="s">
        <v>17</v>
      </c>
      <c r="C18" s="3">
        <f>C17*(C11/100)</f>
        <v>32.531209770114927</v>
      </c>
      <c r="H18" s="9"/>
    </row>
    <row r="19" spans="1:8" s="8" customFormat="1" ht="20.25" customHeight="1" x14ac:dyDescent="0.35">
      <c r="A19" s="16" t="s">
        <v>18</v>
      </c>
      <c r="B19" s="11" t="s">
        <v>11</v>
      </c>
      <c r="C19" s="2">
        <f>C18*C10</f>
        <v>650.62419540229848</v>
      </c>
      <c r="H19" s="9"/>
    </row>
    <row r="20" spans="1:8" s="8" customFormat="1" ht="20.25" customHeight="1" x14ac:dyDescent="0.35">
      <c r="A20" s="17"/>
      <c r="B20" s="18"/>
      <c r="C20" s="19"/>
      <c r="H20" s="9"/>
    </row>
    <row r="21" spans="1:8" s="8" customFormat="1" ht="20.25" customHeight="1" x14ac:dyDescent="0.35">
      <c r="A21" s="145" t="s">
        <v>27</v>
      </c>
      <c r="B21" s="146"/>
      <c r="C21" s="147"/>
      <c r="H21" s="9"/>
    </row>
    <row r="22" spans="1:8" s="8" customFormat="1" ht="20.25" customHeight="1" x14ac:dyDescent="0.35">
      <c r="A22" s="10" t="s">
        <v>20</v>
      </c>
      <c r="B22" s="11" t="s">
        <v>17</v>
      </c>
      <c r="C22" s="6">
        <f>'Other Info'!C12</f>
        <v>5.5555555555555554</v>
      </c>
      <c r="H22" s="9"/>
    </row>
    <row r="23" spans="1:8" s="8" customFormat="1" ht="21" customHeight="1" x14ac:dyDescent="0.35">
      <c r="A23" s="10" t="s">
        <v>21</v>
      </c>
      <c r="B23" s="11" t="s">
        <v>17</v>
      </c>
      <c r="C23" s="20">
        <f>C18+C22</f>
        <v>38.086765325670484</v>
      </c>
      <c r="H23" s="9"/>
    </row>
    <row r="24" spans="1:8" s="8" customFormat="1" ht="20.25" customHeight="1" x14ac:dyDescent="0.35">
      <c r="A24" s="10" t="s">
        <v>22</v>
      </c>
      <c r="B24" s="11" t="s">
        <v>23</v>
      </c>
      <c r="C24" s="7">
        <v>15</v>
      </c>
      <c r="H24" s="9"/>
    </row>
    <row r="25" spans="1:8" s="8" customFormat="1" ht="20.25" customHeight="1" x14ac:dyDescent="0.35">
      <c r="A25" s="10" t="s">
        <v>24</v>
      </c>
      <c r="B25" s="11" t="s">
        <v>17</v>
      </c>
      <c r="C25" s="20">
        <f>((((C12*(C24/100))/(C11/100)))*C18)/C10</f>
        <v>4.8796814655172396</v>
      </c>
      <c r="H25" s="9"/>
    </row>
    <row r="26" spans="1:8" s="8" customFormat="1" ht="22.5" customHeight="1" x14ac:dyDescent="0.35">
      <c r="A26" s="21" t="s">
        <v>25</v>
      </c>
      <c r="B26" s="22" t="s">
        <v>17</v>
      </c>
      <c r="C26" s="23">
        <f>C23+C25</f>
        <v>42.966446791187721</v>
      </c>
      <c r="H26" s="9"/>
    </row>
    <row r="27" spans="1:8" s="8" customFormat="1" ht="21" customHeight="1" x14ac:dyDescent="0.3">
      <c r="A27" s="24"/>
      <c r="B27" s="24"/>
      <c r="H27" s="9"/>
    </row>
    <row r="28" spans="1:8" s="8" customFormat="1" x14ac:dyDescent="0.3">
      <c r="A28" s="24"/>
      <c r="B28" s="24"/>
      <c r="H28" s="9"/>
    </row>
    <row r="29" spans="1:8" s="8" customFormat="1" x14ac:dyDescent="0.3">
      <c r="A29" s="24"/>
      <c r="B29" s="24"/>
      <c r="H29" s="9"/>
    </row>
    <row r="30" spans="1:8" s="8" customFormat="1" x14ac:dyDescent="0.3">
      <c r="A30" s="24"/>
      <c r="B30" s="24"/>
      <c r="H30" s="9"/>
    </row>
    <row r="31" spans="1:8" s="8" customFormat="1" x14ac:dyDescent="0.3">
      <c r="A31" s="24"/>
      <c r="B31" s="24"/>
      <c r="H31" s="9"/>
    </row>
    <row r="32" spans="1:8" s="8" customFormat="1" x14ac:dyDescent="0.3">
      <c r="A32" s="24"/>
      <c r="B32" s="24"/>
      <c r="H32" s="9"/>
    </row>
    <row r="33" spans="1:8" s="8" customFormat="1" x14ac:dyDescent="0.3">
      <c r="A33" s="24"/>
      <c r="B33" s="24"/>
      <c r="H33" s="9"/>
    </row>
    <row r="34" spans="1:8" s="8" customFormat="1" x14ac:dyDescent="0.3">
      <c r="A34" s="24"/>
      <c r="B34" s="24"/>
      <c r="H34" s="9"/>
    </row>
    <row r="35" spans="1:8" s="8" customFormat="1" x14ac:dyDescent="0.3">
      <c r="A35" s="24"/>
      <c r="B35" s="24"/>
      <c r="H35" s="9"/>
    </row>
    <row r="36" spans="1:8" s="8" customFormat="1" x14ac:dyDescent="0.3">
      <c r="A36" s="24"/>
      <c r="B36" s="24"/>
      <c r="H36" s="9"/>
    </row>
    <row r="37" spans="1:8" s="8" customFormat="1" x14ac:dyDescent="0.3">
      <c r="A37" s="24"/>
      <c r="B37" s="24"/>
      <c r="H37" s="9"/>
    </row>
    <row r="38" spans="1:8" s="8" customFormat="1" x14ac:dyDescent="0.3">
      <c r="A38" s="24"/>
      <c r="B38" s="24"/>
      <c r="H38" s="9"/>
    </row>
    <row r="39" spans="1:8" s="8" customFormat="1" x14ac:dyDescent="0.3">
      <c r="A39" s="24"/>
      <c r="B39" s="24"/>
      <c r="H39" s="9"/>
    </row>
    <row r="40" spans="1:8" s="8" customFormat="1" x14ac:dyDescent="0.3">
      <c r="A40" s="24"/>
      <c r="B40" s="24"/>
      <c r="H40" s="9"/>
    </row>
    <row r="41" spans="1:8" s="8" customFormat="1" x14ac:dyDescent="0.3">
      <c r="A41" s="24"/>
      <c r="B41" s="24"/>
      <c r="H41" s="9"/>
    </row>
    <row r="42" spans="1:8" s="8" customFormat="1" x14ac:dyDescent="0.3">
      <c r="A42" s="24"/>
      <c r="B42" s="24"/>
      <c r="H42" s="9"/>
    </row>
    <row r="43" spans="1:8" s="8" customFormat="1" x14ac:dyDescent="0.3">
      <c r="A43" s="24"/>
      <c r="B43" s="24"/>
      <c r="H43" s="9"/>
    </row>
    <row r="44" spans="1:8" s="8" customFormat="1" x14ac:dyDescent="0.3">
      <c r="A44" s="24"/>
      <c r="B44" s="24"/>
      <c r="H44" s="9"/>
    </row>
    <row r="45" spans="1:8" s="8" customFormat="1" x14ac:dyDescent="0.3">
      <c r="A45" s="24"/>
      <c r="B45" s="24"/>
      <c r="H45" s="9"/>
    </row>
    <row r="46" spans="1:8" s="8" customFormat="1" x14ac:dyDescent="0.3">
      <c r="A46" s="24"/>
      <c r="B46" s="24"/>
      <c r="H46" s="9"/>
    </row>
    <row r="47" spans="1:8" s="8" customFormat="1" x14ac:dyDescent="0.3">
      <c r="A47" s="24"/>
      <c r="B47" s="24"/>
      <c r="H47" s="9"/>
    </row>
    <row r="48" spans="1:8" s="8" customFormat="1" x14ac:dyDescent="0.3">
      <c r="A48" s="24"/>
      <c r="B48" s="24"/>
      <c r="H48" s="9"/>
    </row>
    <row r="49" spans="1:8" s="8" customFormat="1" x14ac:dyDescent="0.3">
      <c r="A49" s="24"/>
      <c r="B49" s="24"/>
      <c r="H49" s="9"/>
    </row>
    <row r="50" spans="1:8" s="8" customFormat="1" x14ac:dyDescent="0.3">
      <c r="A50" s="24"/>
      <c r="B50" s="24"/>
      <c r="H50" s="9"/>
    </row>
    <row r="51" spans="1:8" s="8" customFormat="1" x14ac:dyDescent="0.3">
      <c r="A51" s="24"/>
      <c r="B51" s="24"/>
      <c r="H51" s="9"/>
    </row>
    <row r="52" spans="1:8" s="8" customFormat="1" x14ac:dyDescent="0.3">
      <c r="A52" s="24"/>
      <c r="B52" s="24"/>
      <c r="H52" s="9"/>
    </row>
    <row r="53" spans="1:8" s="8" customFormat="1" x14ac:dyDescent="0.3">
      <c r="A53" s="24"/>
      <c r="B53" s="24"/>
      <c r="H53" s="9"/>
    </row>
    <row r="54" spans="1:8" s="8" customFormat="1" x14ac:dyDescent="0.3">
      <c r="A54" s="24"/>
      <c r="B54" s="24"/>
      <c r="H54" s="9"/>
    </row>
    <row r="55" spans="1:8" s="8" customFormat="1" x14ac:dyDescent="0.3">
      <c r="A55" s="24"/>
      <c r="B55" s="24"/>
      <c r="H55" s="9"/>
    </row>
    <row r="56" spans="1:8" s="8" customFormat="1" x14ac:dyDescent="0.3">
      <c r="A56" s="24"/>
      <c r="B56" s="24"/>
      <c r="H56" s="9"/>
    </row>
    <row r="57" spans="1:8" s="8" customFormat="1" x14ac:dyDescent="0.3">
      <c r="A57" s="24"/>
      <c r="B57" s="24"/>
      <c r="H57" s="9"/>
    </row>
    <row r="58" spans="1:8" s="8" customFormat="1" x14ac:dyDescent="0.3">
      <c r="A58" s="24"/>
      <c r="B58" s="24"/>
      <c r="H58" s="9"/>
    </row>
    <row r="59" spans="1:8" s="8" customFormat="1" x14ac:dyDescent="0.3">
      <c r="A59" s="24"/>
      <c r="B59" s="24"/>
      <c r="H59" s="9"/>
    </row>
    <row r="60" spans="1:8" s="8" customFormat="1" x14ac:dyDescent="0.3">
      <c r="A60" s="24"/>
      <c r="B60" s="24"/>
      <c r="H60" s="9"/>
    </row>
    <row r="61" spans="1:8" s="8" customFormat="1" x14ac:dyDescent="0.3">
      <c r="A61" s="24"/>
      <c r="B61" s="24"/>
      <c r="H61" s="9"/>
    </row>
    <row r="62" spans="1:8" s="8" customFormat="1" x14ac:dyDescent="0.3">
      <c r="A62" s="24"/>
      <c r="B62" s="24"/>
      <c r="H62" s="9"/>
    </row>
    <row r="63" spans="1:8" s="8" customFormat="1" x14ac:dyDescent="0.3">
      <c r="A63" s="24"/>
      <c r="B63" s="24"/>
      <c r="H63" s="9"/>
    </row>
    <row r="64" spans="1:8" s="8" customFormat="1" x14ac:dyDescent="0.3">
      <c r="A64" s="24"/>
      <c r="B64" s="24"/>
      <c r="H64" s="9"/>
    </row>
    <row r="65" spans="1:8" s="8" customFormat="1" x14ac:dyDescent="0.3">
      <c r="A65" s="24"/>
      <c r="B65" s="24"/>
      <c r="H65" s="9"/>
    </row>
    <row r="66" spans="1:8" s="8" customFormat="1" x14ac:dyDescent="0.3">
      <c r="A66" s="24"/>
      <c r="B66" s="24"/>
      <c r="H66" s="9"/>
    </row>
    <row r="67" spans="1:8" s="8" customFormat="1" x14ac:dyDescent="0.3">
      <c r="A67" s="24"/>
      <c r="B67" s="24"/>
      <c r="H67" s="9"/>
    </row>
    <row r="68" spans="1:8" s="8" customFormat="1" x14ac:dyDescent="0.3">
      <c r="A68" s="24"/>
      <c r="B68" s="24"/>
      <c r="H68" s="9"/>
    </row>
    <row r="69" spans="1:8" s="8" customFormat="1" x14ac:dyDescent="0.3">
      <c r="A69" s="24"/>
      <c r="B69" s="24"/>
      <c r="H69" s="9"/>
    </row>
    <row r="70" spans="1:8" s="8" customFormat="1" x14ac:dyDescent="0.3">
      <c r="A70" s="24"/>
      <c r="B70" s="24"/>
      <c r="H70" s="9"/>
    </row>
    <row r="71" spans="1:8" s="8" customFormat="1" x14ac:dyDescent="0.3">
      <c r="A71" s="24"/>
      <c r="B71" s="24"/>
      <c r="H71" s="9"/>
    </row>
    <row r="72" spans="1:8" s="8" customFormat="1" x14ac:dyDescent="0.3">
      <c r="A72" s="24"/>
      <c r="B72" s="24"/>
      <c r="H72" s="9"/>
    </row>
    <row r="73" spans="1:8" s="8" customFormat="1" x14ac:dyDescent="0.3">
      <c r="A73" s="24"/>
      <c r="B73" s="24"/>
      <c r="H73" s="9"/>
    </row>
    <row r="74" spans="1:8" s="8" customFormat="1" x14ac:dyDescent="0.3">
      <c r="A74" s="24"/>
      <c r="B74" s="24"/>
      <c r="H74" s="9"/>
    </row>
    <row r="75" spans="1:8" s="8" customFormat="1" x14ac:dyDescent="0.3">
      <c r="A75" s="24"/>
      <c r="B75" s="24"/>
      <c r="H75" s="9"/>
    </row>
    <row r="76" spans="1:8" s="8" customFormat="1" x14ac:dyDescent="0.3">
      <c r="A76" s="24"/>
      <c r="B76" s="24"/>
      <c r="H76" s="9"/>
    </row>
    <row r="77" spans="1:8" s="8" customFormat="1" x14ac:dyDescent="0.3">
      <c r="A77" s="24"/>
      <c r="B77" s="24"/>
      <c r="H77" s="9"/>
    </row>
    <row r="78" spans="1:8" s="8" customFormat="1" x14ac:dyDescent="0.3">
      <c r="A78" s="24"/>
      <c r="B78" s="24"/>
      <c r="H78" s="9"/>
    </row>
    <row r="79" spans="1:8" s="8" customFormat="1" x14ac:dyDescent="0.3">
      <c r="A79" s="24"/>
      <c r="B79" s="24"/>
      <c r="H79" s="9"/>
    </row>
    <row r="80" spans="1:8" s="8" customFormat="1" x14ac:dyDescent="0.3">
      <c r="A80" s="24"/>
      <c r="B80" s="24"/>
      <c r="H80" s="9"/>
    </row>
    <row r="81" spans="1:8" s="8" customFormat="1" x14ac:dyDescent="0.3">
      <c r="A81" s="24"/>
      <c r="B81" s="24"/>
      <c r="H81" s="9"/>
    </row>
    <row r="82" spans="1:8" s="8" customFormat="1" x14ac:dyDescent="0.3">
      <c r="A82" s="24"/>
      <c r="B82" s="24"/>
      <c r="H82" s="9"/>
    </row>
    <row r="83" spans="1:8" s="8" customFormat="1" x14ac:dyDescent="0.3">
      <c r="A83" s="24"/>
      <c r="B83" s="24"/>
      <c r="H83" s="9"/>
    </row>
    <row r="84" spans="1:8" s="8" customFormat="1" x14ac:dyDescent="0.3">
      <c r="A84" s="24"/>
      <c r="B84" s="24"/>
      <c r="H84" s="9"/>
    </row>
    <row r="85" spans="1:8" s="8" customFormat="1" x14ac:dyDescent="0.3">
      <c r="A85" s="24"/>
      <c r="B85" s="24"/>
      <c r="H85" s="9"/>
    </row>
    <row r="86" spans="1:8" s="8" customFormat="1" x14ac:dyDescent="0.3">
      <c r="A86" s="24"/>
      <c r="B86" s="24"/>
      <c r="H86" s="9"/>
    </row>
    <row r="87" spans="1:8" s="8" customFormat="1" x14ac:dyDescent="0.3">
      <c r="A87" s="24"/>
      <c r="B87" s="24"/>
      <c r="H87" s="9"/>
    </row>
    <row r="88" spans="1:8" s="8" customFormat="1" x14ac:dyDescent="0.3">
      <c r="A88" s="24"/>
      <c r="B88" s="24"/>
      <c r="H88" s="9"/>
    </row>
    <row r="89" spans="1:8" s="8" customFormat="1" x14ac:dyDescent="0.3">
      <c r="A89" s="24"/>
      <c r="B89" s="24"/>
      <c r="H89" s="9"/>
    </row>
    <row r="90" spans="1:8" s="8" customFormat="1" x14ac:dyDescent="0.3">
      <c r="A90" s="24"/>
      <c r="B90" s="24"/>
      <c r="H90" s="9"/>
    </row>
    <row r="91" spans="1:8" s="8" customFormat="1" x14ac:dyDescent="0.3">
      <c r="A91" s="24"/>
      <c r="B91" s="24"/>
      <c r="H91" s="9"/>
    </row>
    <row r="92" spans="1:8" s="8" customFormat="1" x14ac:dyDescent="0.3">
      <c r="A92" s="24"/>
      <c r="B92" s="24"/>
      <c r="H92" s="9"/>
    </row>
    <row r="93" spans="1:8" s="8" customFormat="1" x14ac:dyDescent="0.3">
      <c r="A93" s="24"/>
      <c r="B93" s="24"/>
      <c r="H93" s="9"/>
    </row>
    <row r="94" spans="1:8" s="8" customFormat="1" x14ac:dyDescent="0.3">
      <c r="A94" s="24"/>
      <c r="B94" s="24"/>
      <c r="H94" s="9"/>
    </row>
    <row r="95" spans="1:8" s="8" customFormat="1" x14ac:dyDescent="0.3">
      <c r="A95" s="24"/>
      <c r="B95" s="24"/>
      <c r="H95" s="9"/>
    </row>
    <row r="96" spans="1:8" s="8" customFormat="1" x14ac:dyDescent="0.3">
      <c r="A96" s="24"/>
      <c r="B96" s="24"/>
      <c r="H96" s="9"/>
    </row>
    <row r="97" spans="1:8" s="8" customFormat="1" x14ac:dyDescent="0.3">
      <c r="A97" s="24"/>
      <c r="B97" s="24"/>
      <c r="H97" s="9"/>
    </row>
    <row r="98" spans="1:8" s="8" customFormat="1" x14ac:dyDescent="0.3">
      <c r="A98" s="24"/>
      <c r="B98" s="24"/>
      <c r="H98" s="9"/>
    </row>
    <row r="99" spans="1:8" s="8" customFormat="1" x14ac:dyDescent="0.3">
      <c r="A99" s="24"/>
      <c r="B99" s="24"/>
      <c r="H99" s="9"/>
    </row>
    <row r="100" spans="1:8" s="8" customFormat="1" x14ac:dyDescent="0.3">
      <c r="A100" s="24"/>
      <c r="B100" s="24"/>
      <c r="H100" s="9"/>
    </row>
    <row r="101" spans="1:8" s="8" customFormat="1" x14ac:dyDescent="0.3">
      <c r="A101" s="24"/>
      <c r="B101" s="24"/>
      <c r="H101" s="9"/>
    </row>
    <row r="102" spans="1:8" s="8" customFormat="1" x14ac:dyDescent="0.3">
      <c r="A102" s="24"/>
      <c r="B102" s="24"/>
      <c r="H102" s="9"/>
    </row>
    <row r="103" spans="1:8" s="8" customFormat="1" x14ac:dyDescent="0.3">
      <c r="A103" s="24"/>
      <c r="B103" s="24"/>
      <c r="H103" s="9"/>
    </row>
    <row r="104" spans="1:8" s="8" customFormat="1" x14ac:dyDescent="0.3">
      <c r="A104" s="24"/>
      <c r="B104" s="24"/>
      <c r="H104" s="9"/>
    </row>
    <row r="105" spans="1:8" s="8" customFormat="1" x14ac:dyDescent="0.3">
      <c r="A105" s="24"/>
      <c r="B105" s="24"/>
      <c r="H105" s="9"/>
    </row>
    <row r="106" spans="1:8" s="8" customFormat="1" x14ac:dyDescent="0.3">
      <c r="A106" s="24"/>
      <c r="B106" s="24"/>
      <c r="H106" s="9"/>
    </row>
    <row r="107" spans="1:8" s="8" customFormat="1" x14ac:dyDescent="0.3">
      <c r="A107" s="24"/>
      <c r="B107" s="24"/>
      <c r="H107" s="9"/>
    </row>
    <row r="108" spans="1:8" s="8" customFormat="1" x14ac:dyDescent="0.3">
      <c r="A108" s="24"/>
      <c r="B108" s="24"/>
      <c r="H108" s="9"/>
    </row>
    <row r="109" spans="1:8" s="8" customFormat="1" x14ac:dyDescent="0.3">
      <c r="A109" s="24"/>
      <c r="B109" s="24"/>
      <c r="H109" s="9"/>
    </row>
    <row r="110" spans="1:8" s="8" customFormat="1" x14ac:dyDescent="0.3">
      <c r="A110" s="24"/>
      <c r="B110" s="24"/>
      <c r="H110" s="9"/>
    </row>
    <row r="111" spans="1:8" s="8" customFormat="1" x14ac:dyDescent="0.3">
      <c r="A111" s="24"/>
      <c r="B111" s="24"/>
      <c r="H111" s="9"/>
    </row>
    <row r="112" spans="1:8" s="8" customFormat="1" x14ac:dyDescent="0.3">
      <c r="A112" s="24"/>
      <c r="B112" s="24"/>
      <c r="H112" s="9"/>
    </row>
    <row r="113" spans="1:8" s="8" customFormat="1" x14ac:dyDescent="0.3">
      <c r="A113" s="24"/>
      <c r="B113" s="24"/>
      <c r="H113" s="9"/>
    </row>
    <row r="114" spans="1:8" s="8" customFormat="1" x14ac:dyDescent="0.3">
      <c r="A114" s="24"/>
      <c r="B114" s="24"/>
      <c r="H114" s="9"/>
    </row>
    <row r="115" spans="1:8" s="8" customFormat="1" x14ac:dyDescent="0.3">
      <c r="A115" s="24"/>
      <c r="B115" s="24"/>
      <c r="H115" s="9"/>
    </row>
    <row r="116" spans="1:8" s="8" customFormat="1" x14ac:dyDescent="0.3">
      <c r="A116" s="24"/>
      <c r="B116" s="24"/>
      <c r="H116" s="9"/>
    </row>
    <row r="117" spans="1:8" s="8" customFormat="1" x14ac:dyDescent="0.3">
      <c r="A117" s="24"/>
      <c r="B117" s="24"/>
      <c r="H117" s="9"/>
    </row>
    <row r="118" spans="1:8" s="8" customFormat="1" x14ac:dyDescent="0.3">
      <c r="A118" s="24"/>
      <c r="B118" s="24"/>
      <c r="H118" s="9"/>
    </row>
    <row r="119" spans="1:8" s="8" customFormat="1" x14ac:dyDescent="0.3">
      <c r="A119" s="24"/>
      <c r="B119" s="24"/>
      <c r="H119" s="9"/>
    </row>
    <row r="120" spans="1:8" s="8" customFormat="1" x14ac:dyDescent="0.3">
      <c r="A120" s="24"/>
      <c r="B120" s="24"/>
      <c r="H120" s="9"/>
    </row>
    <row r="121" spans="1:8" s="8" customFormat="1" x14ac:dyDescent="0.3">
      <c r="A121" s="24"/>
      <c r="B121" s="24"/>
      <c r="H121" s="9"/>
    </row>
    <row r="122" spans="1:8" s="8" customFormat="1" x14ac:dyDescent="0.3">
      <c r="A122" s="24"/>
      <c r="B122" s="24"/>
      <c r="H122" s="9"/>
    </row>
    <row r="123" spans="1:8" s="8" customFormat="1" x14ac:dyDescent="0.3">
      <c r="A123" s="24"/>
      <c r="B123" s="24"/>
      <c r="H123" s="9"/>
    </row>
    <row r="124" spans="1:8" s="8" customFormat="1" x14ac:dyDescent="0.3">
      <c r="A124" s="24"/>
      <c r="B124" s="24"/>
      <c r="H124" s="9"/>
    </row>
    <row r="125" spans="1:8" s="8" customFormat="1" x14ac:dyDescent="0.3">
      <c r="A125" s="24"/>
      <c r="B125" s="24"/>
      <c r="H125" s="9"/>
    </row>
    <row r="126" spans="1:8" s="8" customFormat="1" x14ac:dyDescent="0.3">
      <c r="A126" s="24"/>
      <c r="B126" s="24"/>
      <c r="H126" s="9"/>
    </row>
    <row r="127" spans="1:8" s="8" customFormat="1" x14ac:dyDescent="0.3">
      <c r="A127" s="24"/>
      <c r="B127" s="24"/>
      <c r="H127" s="9"/>
    </row>
    <row r="128" spans="1:8" s="8" customFormat="1" x14ac:dyDescent="0.3">
      <c r="A128" s="24"/>
      <c r="B128" s="24"/>
      <c r="H128" s="9"/>
    </row>
    <row r="129" spans="1:8" s="8" customFormat="1" x14ac:dyDescent="0.3">
      <c r="A129" s="24"/>
      <c r="B129" s="24"/>
      <c r="H129" s="9"/>
    </row>
    <row r="130" spans="1:8" s="8" customFormat="1" x14ac:dyDescent="0.3">
      <c r="A130" s="24"/>
      <c r="B130" s="24"/>
      <c r="H130" s="9"/>
    </row>
    <row r="131" spans="1:8" s="8" customFormat="1" x14ac:dyDescent="0.3">
      <c r="A131" s="24"/>
      <c r="B131" s="24"/>
      <c r="H131" s="9"/>
    </row>
    <row r="132" spans="1:8" s="8" customFormat="1" x14ac:dyDescent="0.3">
      <c r="A132" s="24"/>
      <c r="B132" s="24"/>
      <c r="H132" s="9"/>
    </row>
    <row r="133" spans="1:8" s="8" customFormat="1" x14ac:dyDescent="0.3">
      <c r="A133" s="24"/>
      <c r="B133" s="24"/>
      <c r="H133" s="9"/>
    </row>
    <row r="134" spans="1:8" s="8" customFormat="1" x14ac:dyDescent="0.3">
      <c r="A134" s="24"/>
      <c r="B134" s="24"/>
      <c r="H134" s="9"/>
    </row>
    <row r="135" spans="1:8" s="8" customFormat="1" x14ac:dyDescent="0.3">
      <c r="A135" s="24"/>
      <c r="B135" s="24"/>
      <c r="H135" s="9"/>
    </row>
    <row r="136" spans="1:8" s="8" customFormat="1" x14ac:dyDescent="0.3">
      <c r="A136" s="24"/>
      <c r="B136" s="24"/>
      <c r="H136" s="9"/>
    </row>
    <row r="137" spans="1:8" s="8" customFormat="1" x14ac:dyDescent="0.3">
      <c r="A137" s="24"/>
      <c r="B137" s="24"/>
      <c r="H137" s="9"/>
    </row>
    <row r="138" spans="1:8" s="8" customFormat="1" x14ac:dyDescent="0.3">
      <c r="A138" s="24"/>
      <c r="B138" s="24"/>
      <c r="H138" s="9"/>
    </row>
    <row r="139" spans="1:8" s="8" customFormat="1" x14ac:dyDescent="0.3">
      <c r="A139" s="24"/>
      <c r="B139" s="24"/>
      <c r="H139" s="9"/>
    </row>
    <row r="140" spans="1:8" s="8" customFormat="1" x14ac:dyDescent="0.3">
      <c r="A140" s="24"/>
      <c r="B140" s="24"/>
      <c r="H140" s="9"/>
    </row>
    <row r="141" spans="1:8" s="8" customFormat="1" x14ac:dyDescent="0.3">
      <c r="A141" s="24"/>
      <c r="B141" s="24"/>
      <c r="H141" s="9"/>
    </row>
    <row r="142" spans="1:8" s="8" customFormat="1" x14ac:dyDescent="0.3">
      <c r="A142" s="24"/>
      <c r="B142" s="24"/>
      <c r="H142" s="9"/>
    </row>
    <row r="143" spans="1:8" s="8" customFormat="1" x14ac:dyDescent="0.3">
      <c r="A143" s="24"/>
      <c r="B143" s="24"/>
      <c r="H143" s="9"/>
    </row>
    <row r="144" spans="1:8" s="8" customFormat="1" x14ac:dyDescent="0.3">
      <c r="A144" s="24"/>
      <c r="B144" s="24"/>
      <c r="H144" s="9"/>
    </row>
    <row r="145" spans="1:8" s="8" customFormat="1" x14ac:dyDescent="0.3">
      <c r="A145" s="24"/>
      <c r="B145" s="24"/>
      <c r="H145" s="9"/>
    </row>
    <row r="146" spans="1:8" s="8" customFormat="1" x14ac:dyDescent="0.3">
      <c r="A146" s="24"/>
      <c r="B146" s="24"/>
      <c r="H146" s="9"/>
    </row>
    <row r="147" spans="1:8" s="8" customFormat="1" x14ac:dyDescent="0.3">
      <c r="A147" s="24"/>
      <c r="B147" s="24"/>
      <c r="H147" s="9"/>
    </row>
    <row r="148" spans="1:8" s="8" customFormat="1" x14ac:dyDescent="0.3">
      <c r="A148" s="24"/>
      <c r="B148" s="24"/>
      <c r="H148" s="9"/>
    </row>
    <row r="149" spans="1:8" s="8" customFormat="1" x14ac:dyDescent="0.3">
      <c r="A149" s="24"/>
      <c r="B149" s="24"/>
      <c r="H149" s="9"/>
    </row>
    <row r="150" spans="1:8" s="8" customFormat="1" x14ac:dyDescent="0.3">
      <c r="A150" s="24"/>
      <c r="B150" s="24"/>
      <c r="H150" s="9"/>
    </row>
    <row r="151" spans="1:8" s="8" customFormat="1" x14ac:dyDescent="0.3">
      <c r="A151" s="24"/>
      <c r="B151" s="24"/>
      <c r="H151" s="9"/>
    </row>
    <row r="152" spans="1:8" s="8" customFormat="1" x14ac:dyDescent="0.3">
      <c r="A152" s="24"/>
      <c r="B152" s="24"/>
      <c r="H152" s="9"/>
    </row>
    <row r="153" spans="1:8" s="8" customFormat="1" x14ac:dyDescent="0.3">
      <c r="A153" s="24"/>
      <c r="B153" s="24"/>
      <c r="H153" s="9"/>
    </row>
    <row r="154" spans="1:8" s="8" customFormat="1" x14ac:dyDescent="0.3">
      <c r="A154" s="24"/>
      <c r="B154" s="24"/>
      <c r="H154" s="9"/>
    </row>
    <row r="155" spans="1:8" s="8" customFormat="1" x14ac:dyDescent="0.3">
      <c r="A155" s="24"/>
      <c r="B155" s="24"/>
      <c r="H155" s="9"/>
    </row>
    <row r="156" spans="1:8" s="8" customFormat="1" x14ac:dyDescent="0.3">
      <c r="A156" s="24"/>
      <c r="B156" s="24"/>
      <c r="H156" s="9"/>
    </row>
    <row r="157" spans="1:8" s="8" customFormat="1" x14ac:dyDescent="0.3">
      <c r="A157" s="24"/>
      <c r="B157" s="24"/>
      <c r="H157" s="9"/>
    </row>
    <row r="158" spans="1:8" s="8" customFormat="1" x14ac:dyDescent="0.3">
      <c r="A158" s="24"/>
      <c r="B158" s="24"/>
      <c r="H158" s="9"/>
    </row>
    <row r="159" spans="1:8" s="8" customFormat="1" x14ac:dyDescent="0.3">
      <c r="A159" s="24"/>
      <c r="B159" s="24"/>
      <c r="H159" s="9"/>
    </row>
    <row r="160" spans="1:8" s="8" customFormat="1" x14ac:dyDescent="0.3">
      <c r="A160" s="24"/>
      <c r="B160" s="24"/>
      <c r="H160" s="9"/>
    </row>
    <row r="161" spans="1:8" s="8" customFormat="1" x14ac:dyDescent="0.3">
      <c r="A161" s="24"/>
      <c r="B161" s="24"/>
      <c r="H161" s="9"/>
    </row>
    <row r="162" spans="1:8" s="8" customFormat="1" x14ac:dyDescent="0.3">
      <c r="A162" s="24"/>
      <c r="B162" s="24"/>
      <c r="H162" s="9"/>
    </row>
    <row r="163" spans="1:8" s="8" customFormat="1" x14ac:dyDescent="0.3">
      <c r="A163" s="24"/>
      <c r="B163" s="24"/>
      <c r="H163" s="9"/>
    </row>
    <row r="164" spans="1:8" s="8" customFormat="1" x14ac:dyDescent="0.3">
      <c r="A164" s="24"/>
      <c r="B164" s="24"/>
      <c r="H164" s="9"/>
    </row>
    <row r="165" spans="1:8" s="8" customFormat="1" x14ac:dyDescent="0.3">
      <c r="A165" s="24"/>
      <c r="B165" s="24"/>
      <c r="H165" s="9"/>
    </row>
    <row r="166" spans="1:8" s="8" customFormat="1" x14ac:dyDescent="0.3">
      <c r="A166" s="24"/>
      <c r="B166" s="24"/>
      <c r="H166" s="9"/>
    </row>
    <row r="167" spans="1:8" s="8" customFormat="1" x14ac:dyDescent="0.3">
      <c r="A167" s="24"/>
      <c r="B167" s="24"/>
      <c r="H167" s="9"/>
    </row>
    <row r="168" spans="1:8" s="8" customFormat="1" x14ac:dyDescent="0.3">
      <c r="A168" s="24"/>
      <c r="B168" s="24"/>
      <c r="H168" s="9"/>
    </row>
    <row r="169" spans="1:8" s="8" customFormat="1" x14ac:dyDescent="0.3">
      <c r="A169" s="24"/>
      <c r="B169" s="24"/>
      <c r="H169" s="9"/>
    </row>
    <row r="170" spans="1:8" s="8" customFormat="1" x14ac:dyDescent="0.3">
      <c r="A170" s="24"/>
      <c r="B170" s="24"/>
      <c r="H170" s="9"/>
    </row>
    <row r="171" spans="1:8" s="8" customFormat="1" x14ac:dyDescent="0.3">
      <c r="A171" s="24"/>
      <c r="B171" s="24"/>
      <c r="H171" s="9"/>
    </row>
    <row r="172" spans="1:8" s="8" customFormat="1" x14ac:dyDescent="0.3">
      <c r="A172" s="24"/>
      <c r="B172" s="24"/>
      <c r="H172" s="9"/>
    </row>
    <row r="173" spans="1:8" s="8" customFormat="1" x14ac:dyDescent="0.3">
      <c r="A173" s="24"/>
      <c r="B173" s="24"/>
      <c r="H173" s="9"/>
    </row>
    <row r="174" spans="1:8" s="8" customFormat="1" x14ac:dyDescent="0.3">
      <c r="A174" s="24"/>
      <c r="B174" s="24"/>
      <c r="H174" s="9"/>
    </row>
    <row r="175" spans="1:8" s="8" customFormat="1" x14ac:dyDescent="0.3">
      <c r="A175" s="24"/>
      <c r="B175" s="24"/>
      <c r="H175" s="9"/>
    </row>
    <row r="176" spans="1:8" s="8" customFormat="1" x14ac:dyDescent="0.3">
      <c r="A176" s="24"/>
      <c r="B176" s="24"/>
      <c r="H176" s="9"/>
    </row>
    <row r="177" spans="1:8" s="8" customFormat="1" x14ac:dyDescent="0.3">
      <c r="A177" s="24"/>
      <c r="B177" s="24"/>
      <c r="H177" s="9"/>
    </row>
    <row r="178" spans="1:8" s="8" customFormat="1" x14ac:dyDescent="0.3">
      <c r="A178" s="24"/>
      <c r="B178" s="24"/>
      <c r="H178" s="9"/>
    </row>
    <row r="179" spans="1:8" s="8" customFormat="1" x14ac:dyDescent="0.3">
      <c r="A179" s="24"/>
      <c r="B179" s="24"/>
      <c r="H179" s="9"/>
    </row>
    <row r="180" spans="1:8" s="8" customFormat="1" x14ac:dyDescent="0.3">
      <c r="A180" s="24"/>
      <c r="B180" s="24"/>
      <c r="H180" s="9"/>
    </row>
    <row r="181" spans="1:8" s="8" customFormat="1" x14ac:dyDescent="0.3">
      <c r="A181" s="24"/>
      <c r="B181" s="24"/>
      <c r="H181" s="9"/>
    </row>
    <row r="182" spans="1:8" s="8" customFormat="1" x14ac:dyDescent="0.3">
      <c r="A182" s="24"/>
      <c r="B182" s="24"/>
      <c r="H182" s="9"/>
    </row>
    <row r="183" spans="1:8" s="8" customFormat="1" x14ac:dyDescent="0.3">
      <c r="A183" s="24"/>
      <c r="B183" s="24"/>
      <c r="H183" s="9"/>
    </row>
    <row r="184" spans="1:8" s="8" customFormat="1" x14ac:dyDescent="0.3">
      <c r="A184" s="24"/>
      <c r="B184" s="24"/>
      <c r="H184" s="9"/>
    </row>
    <row r="185" spans="1:8" s="8" customFormat="1" x14ac:dyDescent="0.3">
      <c r="A185" s="24"/>
      <c r="B185" s="24"/>
      <c r="H185" s="9"/>
    </row>
    <row r="186" spans="1:8" s="8" customFormat="1" x14ac:dyDescent="0.3">
      <c r="A186" s="24"/>
      <c r="B186" s="24"/>
      <c r="H186" s="9"/>
    </row>
    <row r="187" spans="1:8" s="8" customFormat="1" x14ac:dyDescent="0.3">
      <c r="A187" s="24"/>
      <c r="B187" s="24"/>
      <c r="H187" s="9"/>
    </row>
    <row r="188" spans="1:8" s="8" customFormat="1" x14ac:dyDescent="0.3">
      <c r="A188" s="24"/>
      <c r="B188" s="24"/>
      <c r="H188" s="9"/>
    </row>
    <row r="189" spans="1:8" s="8" customFormat="1" x14ac:dyDescent="0.3">
      <c r="A189" s="24"/>
      <c r="B189" s="24"/>
      <c r="H189" s="9"/>
    </row>
    <row r="190" spans="1:8" s="8" customFormat="1" x14ac:dyDescent="0.3">
      <c r="A190" s="24"/>
      <c r="B190" s="24"/>
      <c r="H190" s="9"/>
    </row>
    <row r="191" spans="1:8" s="8" customFormat="1" x14ac:dyDescent="0.3">
      <c r="A191" s="24"/>
      <c r="B191" s="24"/>
      <c r="H191" s="9"/>
    </row>
    <row r="192" spans="1:8" s="8" customFormat="1" x14ac:dyDescent="0.3">
      <c r="A192" s="24"/>
      <c r="B192" s="24"/>
      <c r="H192" s="9"/>
    </row>
    <row r="193" spans="1:8" s="8" customFormat="1" x14ac:dyDescent="0.3">
      <c r="A193" s="24"/>
      <c r="B193" s="24"/>
      <c r="H193" s="9"/>
    </row>
    <row r="194" spans="1:8" s="8" customFormat="1" x14ac:dyDescent="0.3">
      <c r="A194" s="24"/>
      <c r="B194" s="24"/>
      <c r="H194" s="9"/>
    </row>
    <row r="195" spans="1:8" s="8" customFormat="1" x14ac:dyDescent="0.3">
      <c r="A195" s="24"/>
      <c r="B195" s="24"/>
      <c r="H195" s="9"/>
    </row>
    <row r="196" spans="1:8" s="8" customFormat="1" x14ac:dyDescent="0.3">
      <c r="A196" s="24"/>
      <c r="B196" s="24"/>
      <c r="H196" s="9"/>
    </row>
    <row r="197" spans="1:8" s="8" customFormat="1" x14ac:dyDescent="0.3">
      <c r="A197" s="24"/>
      <c r="B197" s="24"/>
      <c r="H197" s="9"/>
    </row>
    <row r="198" spans="1:8" s="8" customFormat="1" x14ac:dyDescent="0.3">
      <c r="A198" s="24"/>
      <c r="B198" s="24"/>
      <c r="H198" s="9"/>
    </row>
    <row r="199" spans="1:8" s="8" customFormat="1" x14ac:dyDescent="0.3">
      <c r="A199" s="24"/>
      <c r="B199" s="24"/>
      <c r="H199" s="9"/>
    </row>
    <row r="200" spans="1:8" s="8" customFormat="1" x14ac:dyDescent="0.3">
      <c r="A200" s="24"/>
      <c r="B200" s="24"/>
      <c r="H200" s="9"/>
    </row>
    <row r="201" spans="1:8" s="8" customFormat="1" x14ac:dyDescent="0.3">
      <c r="A201" s="24"/>
      <c r="B201" s="24"/>
      <c r="H201" s="9"/>
    </row>
    <row r="202" spans="1:8" s="8" customFormat="1" x14ac:dyDescent="0.3">
      <c r="A202" s="24"/>
      <c r="B202" s="24"/>
      <c r="H202" s="9"/>
    </row>
    <row r="203" spans="1:8" s="8" customFormat="1" x14ac:dyDescent="0.3">
      <c r="A203" s="24"/>
      <c r="B203" s="24"/>
      <c r="H203" s="9"/>
    </row>
    <row r="204" spans="1:8" s="8" customFormat="1" x14ac:dyDescent="0.3">
      <c r="A204" s="24"/>
      <c r="B204" s="24"/>
      <c r="H204" s="9"/>
    </row>
    <row r="205" spans="1:8" s="8" customFormat="1" x14ac:dyDescent="0.3">
      <c r="A205" s="24"/>
      <c r="B205" s="24"/>
      <c r="H205" s="9"/>
    </row>
    <row r="206" spans="1:8" s="8" customFormat="1" x14ac:dyDescent="0.3">
      <c r="A206" s="24"/>
      <c r="B206" s="24"/>
      <c r="H206" s="9"/>
    </row>
    <row r="207" spans="1:8" s="8" customFormat="1" x14ac:dyDescent="0.3">
      <c r="A207" s="24"/>
      <c r="B207" s="24"/>
      <c r="H207" s="9"/>
    </row>
    <row r="208" spans="1:8" s="8" customFormat="1" x14ac:dyDescent="0.3">
      <c r="A208" s="24"/>
      <c r="B208" s="24"/>
      <c r="H208" s="9"/>
    </row>
    <row r="209" spans="1:8" s="8" customFormat="1" x14ac:dyDescent="0.3">
      <c r="A209" s="24"/>
      <c r="B209" s="24"/>
      <c r="H209" s="9"/>
    </row>
    <row r="210" spans="1:8" s="8" customFormat="1" x14ac:dyDescent="0.3">
      <c r="A210" s="24"/>
      <c r="B210" s="24"/>
      <c r="H210" s="9"/>
    </row>
    <row r="211" spans="1:8" s="8" customFormat="1" x14ac:dyDescent="0.3">
      <c r="A211" s="24"/>
      <c r="B211" s="24"/>
      <c r="H211" s="9"/>
    </row>
    <row r="212" spans="1:8" s="8" customFormat="1" x14ac:dyDescent="0.3">
      <c r="A212" s="24"/>
      <c r="B212" s="24"/>
      <c r="H212" s="9"/>
    </row>
    <row r="213" spans="1:8" s="8" customFormat="1" x14ac:dyDescent="0.3">
      <c r="A213" s="24"/>
      <c r="B213" s="24"/>
      <c r="H213" s="9"/>
    </row>
    <row r="214" spans="1:8" s="8" customFormat="1" x14ac:dyDescent="0.3">
      <c r="A214" s="24"/>
      <c r="B214" s="24"/>
      <c r="H214" s="9"/>
    </row>
    <row r="215" spans="1:8" s="8" customFormat="1" x14ac:dyDescent="0.3">
      <c r="A215" s="24"/>
      <c r="B215" s="24"/>
      <c r="H215" s="9"/>
    </row>
  </sheetData>
  <sheetProtection password="DFDF" sheet="1" objects="1" scenarios="1"/>
  <mergeCells count="3">
    <mergeCell ref="A1:C4"/>
    <mergeCell ref="A8:C8"/>
    <mergeCell ref="A21:C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0" workbookViewId="0">
      <selection activeCell="A21" sqref="A21:C26"/>
    </sheetView>
  </sheetViews>
  <sheetFormatPr defaultRowHeight="14.4" x14ac:dyDescent="0.3"/>
  <cols>
    <col min="1" max="1" width="54.33203125" style="8" customWidth="1"/>
    <col min="2" max="2" width="18.6640625" style="8" bestFit="1" customWidth="1"/>
    <col min="3" max="3" width="13.44140625" style="8" customWidth="1"/>
    <col min="4" max="4" width="4.109375" style="8" customWidth="1"/>
    <col min="5" max="5" width="14.88671875" style="8" bestFit="1" customWidth="1"/>
    <col min="6" max="7" width="16.44140625" style="8" bestFit="1" customWidth="1"/>
    <col min="8" max="253" width="8.88671875" style="9"/>
    <col min="254" max="254" width="54.33203125" style="9" customWidth="1"/>
    <col min="255" max="255" width="18.6640625" style="9" bestFit="1" customWidth="1"/>
    <col min="256" max="256" width="13.44140625" style="9" customWidth="1"/>
    <col min="257" max="257" width="4.109375" style="9" customWidth="1"/>
    <col min="258" max="258" width="12.33203125" style="9" bestFit="1" customWidth="1"/>
    <col min="259" max="259" width="17.44140625" style="9" bestFit="1" customWidth="1"/>
    <col min="260" max="260" width="16.109375" style="9" customWidth="1"/>
    <col min="261" max="261" width="14.88671875" style="9" bestFit="1" customWidth="1"/>
    <col min="262" max="263" width="16.44140625" style="9" bestFit="1" customWidth="1"/>
    <col min="264" max="509" width="8.88671875" style="9"/>
    <col min="510" max="510" width="54.33203125" style="9" customWidth="1"/>
    <col min="511" max="511" width="18.6640625" style="9" bestFit="1" customWidth="1"/>
    <col min="512" max="512" width="13.44140625" style="9" customWidth="1"/>
    <col min="513" max="513" width="4.109375" style="9" customWidth="1"/>
    <col min="514" max="514" width="12.33203125" style="9" bestFit="1" customWidth="1"/>
    <col min="515" max="515" width="17.44140625" style="9" bestFit="1" customWidth="1"/>
    <col min="516" max="516" width="16.109375" style="9" customWidth="1"/>
    <col min="517" max="517" width="14.88671875" style="9" bestFit="1" customWidth="1"/>
    <col min="518" max="519" width="16.44140625" style="9" bestFit="1" customWidth="1"/>
    <col min="520" max="765" width="8.88671875" style="9"/>
    <col min="766" max="766" width="54.33203125" style="9" customWidth="1"/>
    <col min="767" max="767" width="18.6640625" style="9" bestFit="1" customWidth="1"/>
    <col min="768" max="768" width="13.44140625" style="9" customWidth="1"/>
    <col min="769" max="769" width="4.109375" style="9" customWidth="1"/>
    <col min="770" max="770" width="12.33203125" style="9" bestFit="1" customWidth="1"/>
    <col min="771" max="771" width="17.44140625" style="9" bestFit="1" customWidth="1"/>
    <col min="772" max="772" width="16.109375" style="9" customWidth="1"/>
    <col min="773" max="773" width="14.88671875" style="9" bestFit="1" customWidth="1"/>
    <col min="774" max="775" width="16.44140625" style="9" bestFit="1" customWidth="1"/>
    <col min="776" max="1021" width="8.88671875" style="9"/>
    <col min="1022" max="1022" width="54.33203125" style="9" customWidth="1"/>
    <col min="1023" max="1023" width="18.6640625" style="9" bestFit="1" customWidth="1"/>
    <col min="1024" max="1024" width="13.44140625" style="9" customWidth="1"/>
    <col min="1025" max="1025" width="4.109375" style="9" customWidth="1"/>
    <col min="1026" max="1026" width="12.33203125" style="9" bestFit="1" customWidth="1"/>
    <col min="1027" max="1027" width="17.44140625" style="9" bestFit="1" customWidth="1"/>
    <col min="1028" max="1028" width="16.109375" style="9" customWidth="1"/>
    <col min="1029" max="1029" width="14.88671875" style="9" bestFit="1" customWidth="1"/>
    <col min="1030" max="1031" width="16.44140625" style="9" bestFit="1" customWidth="1"/>
    <col min="1032" max="1277" width="8.88671875" style="9"/>
    <col min="1278" max="1278" width="54.33203125" style="9" customWidth="1"/>
    <col min="1279" max="1279" width="18.6640625" style="9" bestFit="1" customWidth="1"/>
    <col min="1280" max="1280" width="13.44140625" style="9" customWidth="1"/>
    <col min="1281" max="1281" width="4.109375" style="9" customWidth="1"/>
    <col min="1282" max="1282" width="12.33203125" style="9" bestFit="1" customWidth="1"/>
    <col min="1283" max="1283" width="17.44140625" style="9" bestFit="1" customWidth="1"/>
    <col min="1284" max="1284" width="16.109375" style="9" customWidth="1"/>
    <col min="1285" max="1285" width="14.88671875" style="9" bestFit="1" customWidth="1"/>
    <col min="1286" max="1287" width="16.44140625" style="9" bestFit="1" customWidth="1"/>
    <col min="1288" max="1533" width="8.88671875" style="9"/>
    <col min="1534" max="1534" width="54.33203125" style="9" customWidth="1"/>
    <col min="1535" max="1535" width="18.6640625" style="9" bestFit="1" customWidth="1"/>
    <col min="1536" max="1536" width="13.44140625" style="9" customWidth="1"/>
    <col min="1537" max="1537" width="4.109375" style="9" customWidth="1"/>
    <col min="1538" max="1538" width="12.33203125" style="9" bestFit="1" customWidth="1"/>
    <col min="1539" max="1539" width="17.44140625" style="9" bestFit="1" customWidth="1"/>
    <col min="1540" max="1540" width="16.109375" style="9" customWidth="1"/>
    <col min="1541" max="1541" width="14.88671875" style="9" bestFit="1" customWidth="1"/>
    <col min="1542" max="1543" width="16.44140625" style="9" bestFit="1" customWidth="1"/>
    <col min="1544" max="1789" width="8.88671875" style="9"/>
    <col min="1790" max="1790" width="54.33203125" style="9" customWidth="1"/>
    <col min="1791" max="1791" width="18.6640625" style="9" bestFit="1" customWidth="1"/>
    <col min="1792" max="1792" width="13.44140625" style="9" customWidth="1"/>
    <col min="1793" max="1793" width="4.109375" style="9" customWidth="1"/>
    <col min="1794" max="1794" width="12.33203125" style="9" bestFit="1" customWidth="1"/>
    <col min="1795" max="1795" width="17.44140625" style="9" bestFit="1" customWidth="1"/>
    <col min="1796" max="1796" width="16.109375" style="9" customWidth="1"/>
    <col min="1797" max="1797" width="14.88671875" style="9" bestFit="1" customWidth="1"/>
    <col min="1798" max="1799" width="16.44140625" style="9" bestFit="1" customWidth="1"/>
    <col min="1800" max="2045" width="8.88671875" style="9"/>
    <col min="2046" max="2046" width="54.33203125" style="9" customWidth="1"/>
    <col min="2047" max="2047" width="18.6640625" style="9" bestFit="1" customWidth="1"/>
    <col min="2048" max="2048" width="13.44140625" style="9" customWidth="1"/>
    <col min="2049" max="2049" width="4.109375" style="9" customWidth="1"/>
    <col min="2050" max="2050" width="12.33203125" style="9" bestFit="1" customWidth="1"/>
    <col min="2051" max="2051" width="17.44140625" style="9" bestFit="1" customWidth="1"/>
    <col min="2052" max="2052" width="16.109375" style="9" customWidth="1"/>
    <col min="2053" max="2053" width="14.88671875" style="9" bestFit="1" customWidth="1"/>
    <col min="2054" max="2055" width="16.44140625" style="9" bestFit="1" customWidth="1"/>
    <col min="2056" max="2301" width="8.88671875" style="9"/>
    <col min="2302" max="2302" width="54.33203125" style="9" customWidth="1"/>
    <col min="2303" max="2303" width="18.6640625" style="9" bestFit="1" customWidth="1"/>
    <col min="2304" max="2304" width="13.44140625" style="9" customWidth="1"/>
    <col min="2305" max="2305" width="4.109375" style="9" customWidth="1"/>
    <col min="2306" max="2306" width="12.33203125" style="9" bestFit="1" customWidth="1"/>
    <col min="2307" max="2307" width="17.44140625" style="9" bestFit="1" customWidth="1"/>
    <col min="2308" max="2308" width="16.109375" style="9" customWidth="1"/>
    <col min="2309" max="2309" width="14.88671875" style="9" bestFit="1" customWidth="1"/>
    <col min="2310" max="2311" width="16.44140625" style="9" bestFit="1" customWidth="1"/>
    <col min="2312" max="2557" width="8.88671875" style="9"/>
    <col min="2558" max="2558" width="54.33203125" style="9" customWidth="1"/>
    <col min="2559" max="2559" width="18.6640625" style="9" bestFit="1" customWidth="1"/>
    <col min="2560" max="2560" width="13.44140625" style="9" customWidth="1"/>
    <col min="2561" max="2561" width="4.109375" style="9" customWidth="1"/>
    <col min="2562" max="2562" width="12.33203125" style="9" bestFit="1" customWidth="1"/>
    <col min="2563" max="2563" width="17.44140625" style="9" bestFit="1" customWidth="1"/>
    <col min="2564" max="2564" width="16.109375" style="9" customWidth="1"/>
    <col min="2565" max="2565" width="14.88671875" style="9" bestFit="1" customWidth="1"/>
    <col min="2566" max="2567" width="16.44140625" style="9" bestFit="1" customWidth="1"/>
    <col min="2568" max="2813" width="8.88671875" style="9"/>
    <col min="2814" max="2814" width="54.33203125" style="9" customWidth="1"/>
    <col min="2815" max="2815" width="18.6640625" style="9" bestFit="1" customWidth="1"/>
    <col min="2816" max="2816" width="13.44140625" style="9" customWidth="1"/>
    <col min="2817" max="2817" width="4.109375" style="9" customWidth="1"/>
    <col min="2818" max="2818" width="12.33203125" style="9" bestFit="1" customWidth="1"/>
    <col min="2819" max="2819" width="17.44140625" style="9" bestFit="1" customWidth="1"/>
    <col min="2820" max="2820" width="16.109375" style="9" customWidth="1"/>
    <col min="2821" max="2821" width="14.88671875" style="9" bestFit="1" customWidth="1"/>
    <col min="2822" max="2823" width="16.44140625" style="9" bestFit="1" customWidth="1"/>
    <col min="2824" max="3069" width="8.88671875" style="9"/>
    <col min="3070" max="3070" width="54.33203125" style="9" customWidth="1"/>
    <col min="3071" max="3071" width="18.6640625" style="9" bestFit="1" customWidth="1"/>
    <col min="3072" max="3072" width="13.44140625" style="9" customWidth="1"/>
    <col min="3073" max="3073" width="4.109375" style="9" customWidth="1"/>
    <col min="3074" max="3074" width="12.33203125" style="9" bestFit="1" customWidth="1"/>
    <col min="3075" max="3075" width="17.44140625" style="9" bestFit="1" customWidth="1"/>
    <col min="3076" max="3076" width="16.109375" style="9" customWidth="1"/>
    <col min="3077" max="3077" width="14.88671875" style="9" bestFit="1" customWidth="1"/>
    <col min="3078" max="3079" width="16.44140625" style="9" bestFit="1" customWidth="1"/>
    <col min="3080" max="3325" width="8.88671875" style="9"/>
    <col min="3326" max="3326" width="54.33203125" style="9" customWidth="1"/>
    <col min="3327" max="3327" width="18.6640625" style="9" bestFit="1" customWidth="1"/>
    <col min="3328" max="3328" width="13.44140625" style="9" customWidth="1"/>
    <col min="3329" max="3329" width="4.109375" style="9" customWidth="1"/>
    <col min="3330" max="3330" width="12.33203125" style="9" bestFit="1" customWidth="1"/>
    <col min="3331" max="3331" width="17.44140625" style="9" bestFit="1" customWidth="1"/>
    <col min="3332" max="3332" width="16.109375" style="9" customWidth="1"/>
    <col min="3333" max="3333" width="14.88671875" style="9" bestFit="1" customWidth="1"/>
    <col min="3334" max="3335" width="16.44140625" style="9" bestFit="1" customWidth="1"/>
    <col min="3336" max="3581" width="8.88671875" style="9"/>
    <col min="3582" max="3582" width="54.33203125" style="9" customWidth="1"/>
    <col min="3583" max="3583" width="18.6640625" style="9" bestFit="1" customWidth="1"/>
    <col min="3584" max="3584" width="13.44140625" style="9" customWidth="1"/>
    <col min="3585" max="3585" width="4.109375" style="9" customWidth="1"/>
    <col min="3586" max="3586" width="12.33203125" style="9" bestFit="1" customWidth="1"/>
    <col min="3587" max="3587" width="17.44140625" style="9" bestFit="1" customWidth="1"/>
    <col min="3588" max="3588" width="16.109375" style="9" customWidth="1"/>
    <col min="3589" max="3589" width="14.88671875" style="9" bestFit="1" customWidth="1"/>
    <col min="3590" max="3591" width="16.44140625" style="9" bestFit="1" customWidth="1"/>
    <col min="3592" max="3837" width="8.88671875" style="9"/>
    <col min="3838" max="3838" width="54.33203125" style="9" customWidth="1"/>
    <col min="3839" max="3839" width="18.6640625" style="9" bestFit="1" customWidth="1"/>
    <col min="3840" max="3840" width="13.44140625" style="9" customWidth="1"/>
    <col min="3841" max="3841" width="4.109375" style="9" customWidth="1"/>
    <col min="3842" max="3842" width="12.33203125" style="9" bestFit="1" customWidth="1"/>
    <col min="3843" max="3843" width="17.44140625" style="9" bestFit="1" customWidth="1"/>
    <col min="3844" max="3844" width="16.109375" style="9" customWidth="1"/>
    <col min="3845" max="3845" width="14.88671875" style="9" bestFit="1" customWidth="1"/>
    <col min="3846" max="3847" width="16.44140625" style="9" bestFit="1" customWidth="1"/>
    <col min="3848" max="4093" width="8.88671875" style="9"/>
    <col min="4094" max="4094" width="54.33203125" style="9" customWidth="1"/>
    <col min="4095" max="4095" width="18.6640625" style="9" bestFit="1" customWidth="1"/>
    <col min="4096" max="4096" width="13.44140625" style="9" customWidth="1"/>
    <col min="4097" max="4097" width="4.109375" style="9" customWidth="1"/>
    <col min="4098" max="4098" width="12.33203125" style="9" bestFit="1" customWidth="1"/>
    <col min="4099" max="4099" width="17.44140625" style="9" bestFit="1" customWidth="1"/>
    <col min="4100" max="4100" width="16.109375" style="9" customWidth="1"/>
    <col min="4101" max="4101" width="14.88671875" style="9" bestFit="1" customWidth="1"/>
    <col min="4102" max="4103" width="16.44140625" style="9" bestFit="1" customWidth="1"/>
    <col min="4104" max="4349" width="8.88671875" style="9"/>
    <col min="4350" max="4350" width="54.33203125" style="9" customWidth="1"/>
    <col min="4351" max="4351" width="18.6640625" style="9" bestFit="1" customWidth="1"/>
    <col min="4352" max="4352" width="13.44140625" style="9" customWidth="1"/>
    <col min="4353" max="4353" width="4.109375" style="9" customWidth="1"/>
    <col min="4354" max="4354" width="12.33203125" style="9" bestFit="1" customWidth="1"/>
    <col min="4355" max="4355" width="17.44140625" style="9" bestFit="1" customWidth="1"/>
    <col min="4356" max="4356" width="16.109375" style="9" customWidth="1"/>
    <col min="4357" max="4357" width="14.88671875" style="9" bestFit="1" customWidth="1"/>
    <col min="4358" max="4359" width="16.44140625" style="9" bestFit="1" customWidth="1"/>
    <col min="4360" max="4605" width="8.88671875" style="9"/>
    <col min="4606" max="4606" width="54.33203125" style="9" customWidth="1"/>
    <col min="4607" max="4607" width="18.6640625" style="9" bestFit="1" customWidth="1"/>
    <col min="4608" max="4608" width="13.44140625" style="9" customWidth="1"/>
    <col min="4609" max="4609" width="4.109375" style="9" customWidth="1"/>
    <col min="4610" max="4610" width="12.33203125" style="9" bestFit="1" customWidth="1"/>
    <col min="4611" max="4611" width="17.44140625" style="9" bestFit="1" customWidth="1"/>
    <col min="4612" max="4612" width="16.109375" style="9" customWidth="1"/>
    <col min="4613" max="4613" width="14.88671875" style="9" bestFit="1" customWidth="1"/>
    <col min="4614" max="4615" width="16.44140625" style="9" bestFit="1" customWidth="1"/>
    <col min="4616" max="4861" width="8.88671875" style="9"/>
    <col min="4862" max="4862" width="54.33203125" style="9" customWidth="1"/>
    <col min="4863" max="4863" width="18.6640625" style="9" bestFit="1" customWidth="1"/>
    <col min="4864" max="4864" width="13.44140625" style="9" customWidth="1"/>
    <col min="4865" max="4865" width="4.109375" style="9" customWidth="1"/>
    <col min="4866" max="4866" width="12.33203125" style="9" bestFit="1" customWidth="1"/>
    <col min="4867" max="4867" width="17.44140625" style="9" bestFit="1" customWidth="1"/>
    <col min="4868" max="4868" width="16.109375" style="9" customWidth="1"/>
    <col min="4869" max="4869" width="14.88671875" style="9" bestFit="1" customWidth="1"/>
    <col min="4870" max="4871" width="16.44140625" style="9" bestFit="1" customWidth="1"/>
    <col min="4872" max="5117" width="8.88671875" style="9"/>
    <col min="5118" max="5118" width="54.33203125" style="9" customWidth="1"/>
    <col min="5119" max="5119" width="18.6640625" style="9" bestFit="1" customWidth="1"/>
    <col min="5120" max="5120" width="13.44140625" style="9" customWidth="1"/>
    <col min="5121" max="5121" width="4.109375" style="9" customWidth="1"/>
    <col min="5122" max="5122" width="12.33203125" style="9" bestFit="1" customWidth="1"/>
    <col min="5123" max="5123" width="17.44140625" style="9" bestFit="1" customWidth="1"/>
    <col min="5124" max="5124" width="16.109375" style="9" customWidth="1"/>
    <col min="5125" max="5125" width="14.88671875" style="9" bestFit="1" customWidth="1"/>
    <col min="5126" max="5127" width="16.44140625" style="9" bestFit="1" customWidth="1"/>
    <col min="5128" max="5373" width="8.88671875" style="9"/>
    <col min="5374" max="5374" width="54.33203125" style="9" customWidth="1"/>
    <col min="5375" max="5375" width="18.6640625" style="9" bestFit="1" customWidth="1"/>
    <col min="5376" max="5376" width="13.44140625" style="9" customWidth="1"/>
    <col min="5377" max="5377" width="4.109375" style="9" customWidth="1"/>
    <col min="5378" max="5378" width="12.33203125" style="9" bestFit="1" customWidth="1"/>
    <col min="5379" max="5379" width="17.44140625" style="9" bestFit="1" customWidth="1"/>
    <col min="5380" max="5380" width="16.109375" style="9" customWidth="1"/>
    <col min="5381" max="5381" width="14.88671875" style="9" bestFit="1" customWidth="1"/>
    <col min="5382" max="5383" width="16.44140625" style="9" bestFit="1" customWidth="1"/>
    <col min="5384" max="5629" width="8.88671875" style="9"/>
    <col min="5630" max="5630" width="54.33203125" style="9" customWidth="1"/>
    <col min="5631" max="5631" width="18.6640625" style="9" bestFit="1" customWidth="1"/>
    <col min="5632" max="5632" width="13.44140625" style="9" customWidth="1"/>
    <col min="5633" max="5633" width="4.109375" style="9" customWidth="1"/>
    <col min="5634" max="5634" width="12.33203125" style="9" bestFit="1" customWidth="1"/>
    <col min="5635" max="5635" width="17.44140625" style="9" bestFit="1" customWidth="1"/>
    <col min="5636" max="5636" width="16.109375" style="9" customWidth="1"/>
    <col min="5637" max="5637" width="14.88671875" style="9" bestFit="1" customWidth="1"/>
    <col min="5638" max="5639" width="16.44140625" style="9" bestFit="1" customWidth="1"/>
    <col min="5640" max="5885" width="8.88671875" style="9"/>
    <col min="5886" max="5886" width="54.33203125" style="9" customWidth="1"/>
    <col min="5887" max="5887" width="18.6640625" style="9" bestFit="1" customWidth="1"/>
    <col min="5888" max="5888" width="13.44140625" style="9" customWidth="1"/>
    <col min="5889" max="5889" width="4.109375" style="9" customWidth="1"/>
    <col min="5890" max="5890" width="12.33203125" style="9" bestFit="1" customWidth="1"/>
    <col min="5891" max="5891" width="17.44140625" style="9" bestFit="1" customWidth="1"/>
    <col min="5892" max="5892" width="16.109375" style="9" customWidth="1"/>
    <col min="5893" max="5893" width="14.88671875" style="9" bestFit="1" customWidth="1"/>
    <col min="5894" max="5895" width="16.44140625" style="9" bestFit="1" customWidth="1"/>
    <col min="5896" max="6141" width="8.88671875" style="9"/>
    <col min="6142" max="6142" width="54.33203125" style="9" customWidth="1"/>
    <col min="6143" max="6143" width="18.6640625" style="9" bestFit="1" customWidth="1"/>
    <col min="6144" max="6144" width="13.44140625" style="9" customWidth="1"/>
    <col min="6145" max="6145" width="4.109375" style="9" customWidth="1"/>
    <col min="6146" max="6146" width="12.33203125" style="9" bestFit="1" customWidth="1"/>
    <col min="6147" max="6147" width="17.44140625" style="9" bestFit="1" customWidth="1"/>
    <col min="6148" max="6148" width="16.109375" style="9" customWidth="1"/>
    <col min="6149" max="6149" width="14.88671875" style="9" bestFit="1" customWidth="1"/>
    <col min="6150" max="6151" width="16.44140625" style="9" bestFit="1" customWidth="1"/>
    <col min="6152" max="6397" width="8.88671875" style="9"/>
    <col min="6398" max="6398" width="54.33203125" style="9" customWidth="1"/>
    <col min="6399" max="6399" width="18.6640625" style="9" bestFit="1" customWidth="1"/>
    <col min="6400" max="6400" width="13.44140625" style="9" customWidth="1"/>
    <col min="6401" max="6401" width="4.109375" style="9" customWidth="1"/>
    <col min="6402" max="6402" width="12.33203125" style="9" bestFit="1" customWidth="1"/>
    <col min="6403" max="6403" width="17.44140625" style="9" bestFit="1" customWidth="1"/>
    <col min="6404" max="6404" width="16.109375" style="9" customWidth="1"/>
    <col min="6405" max="6405" width="14.88671875" style="9" bestFit="1" customWidth="1"/>
    <col min="6406" max="6407" width="16.44140625" style="9" bestFit="1" customWidth="1"/>
    <col min="6408" max="6653" width="8.88671875" style="9"/>
    <col min="6654" max="6654" width="54.33203125" style="9" customWidth="1"/>
    <col min="6655" max="6655" width="18.6640625" style="9" bestFit="1" customWidth="1"/>
    <col min="6656" max="6656" width="13.44140625" style="9" customWidth="1"/>
    <col min="6657" max="6657" width="4.109375" style="9" customWidth="1"/>
    <col min="6658" max="6658" width="12.33203125" style="9" bestFit="1" customWidth="1"/>
    <col min="6659" max="6659" width="17.44140625" style="9" bestFit="1" customWidth="1"/>
    <col min="6660" max="6660" width="16.109375" style="9" customWidth="1"/>
    <col min="6661" max="6661" width="14.88671875" style="9" bestFit="1" customWidth="1"/>
    <col min="6662" max="6663" width="16.44140625" style="9" bestFit="1" customWidth="1"/>
    <col min="6664" max="6909" width="8.88671875" style="9"/>
    <col min="6910" max="6910" width="54.33203125" style="9" customWidth="1"/>
    <col min="6911" max="6911" width="18.6640625" style="9" bestFit="1" customWidth="1"/>
    <col min="6912" max="6912" width="13.44140625" style="9" customWidth="1"/>
    <col min="6913" max="6913" width="4.109375" style="9" customWidth="1"/>
    <col min="6914" max="6914" width="12.33203125" style="9" bestFit="1" customWidth="1"/>
    <col min="6915" max="6915" width="17.44140625" style="9" bestFit="1" customWidth="1"/>
    <col min="6916" max="6916" width="16.109375" style="9" customWidth="1"/>
    <col min="6917" max="6917" width="14.88671875" style="9" bestFit="1" customWidth="1"/>
    <col min="6918" max="6919" width="16.44140625" style="9" bestFit="1" customWidth="1"/>
    <col min="6920" max="7165" width="8.88671875" style="9"/>
    <col min="7166" max="7166" width="54.33203125" style="9" customWidth="1"/>
    <col min="7167" max="7167" width="18.6640625" style="9" bestFit="1" customWidth="1"/>
    <col min="7168" max="7168" width="13.44140625" style="9" customWidth="1"/>
    <col min="7169" max="7169" width="4.109375" style="9" customWidth="1"/>
    <col min="7170" max="7170" width="12.33203125" style="9" bestFit="1" customWidth="1"/>
    <col min="7171" max="7171" width="17.44140625" style="9" bestFit="1" customWidth="1"/>
    <col min="7172" max="7172" width="16.109375" style="9" customWidth="1"/>
    <col min="7173" max="7173" width="14.88671875" style="9" bestFit="1" customWidth="1"/>
    <col min="7174" max="7175" width="16.44140625" style="9" bestFit="1" customWidth="1"/>
    <col min="7176" max="7421" width="8.88671875" style="9"/>
    <col min="7422" max="7422" width="54.33203125" style="9" customWidth="1"/>
    <col min="7423" max="7423" width="18.6640625" style="9" bestFit="1" customWidth="1"/>
    <col min="7424" max="7424" width="13.44140625" style="9" customWidth="1"/>
    <col min="7425" max="7425" width="4.109375" style="9" customWidth="1"/>
    <col min="7426" max="7426" width="12.33203125" style="9" bestFit="1" customWidth="1"/>
    <col min="7427" max="7427" width="17.44140625" style="9" bestFit="1" customWidth="1"/>
    <col min="7428" max="7428" width="16.109375" style="9" customWidth="1"/>
    <col min="7429" max="7429" width="14.88671875" style="9" bestFit="1" customWidth="1"/>
    <col min="7430" max="7431" width="16.44140625" style="9" bestFit="1" customWidth="1"/>
    <col min="7432" max="7677" width="8.88671875" style="9"/>
    <col min="7678" max="7678" width="54.33203125" style="9" customWidth="1"/>
    <col min="7679" max="7679" width="18.6640625" style="9" bestFit="1" customWidth="1"/>
    <col min="7680" max="7680" width="13.44140625" style="9" customWidth="1"/>
    <col min="7681" max="7681" width="4.109375" style="9" customWidth="1"/>
    <col min="7682" max="7682" width="12.33203125" style="9" bestFit="1" customWidth="1"/>
    <col min="7683" max="7683" width="17.44140625" style="9" bestFit="1" customWidth="1"/>
    <col min="7684" max="7684" width="16.109375" style="9" customWidth="1"/>
    <col min="7685" max="7685" width="14.88671875" style="9" bestFit="1" customWidth="1"/>
    <col min="7686" max="7687" width="16.44140625" style="9" bestFit="1" customWidth="1"/>
    <col min="7688" max="7933" width="8.88671875" style="9"/>
    <col min="7934" max="7934" width="54.33203125" style="9" customWidth="1"/>
    <col min="7935" max="7935" width="18.6640625" style="9" bestFit="1" customWidth="1"/>
    <col min="7936" max="7936" width="13.44140625" style="9" customWidth="1"/>
    <col min="7937" max="7937" width="4.109375" style="9" customWidth="1"/>
    <col min="7938" max="7938" width="12.33203125" style="9" bestFit="1" customWidth="1"/>
    <col min="7939" max="7939" width="17.44140625" style="9" bestFit="1" customWidth="1"/>
    <col min="7940" max="7940" width="16.109375" style="9" customWidth="1"/>
    <col min="7941" max="7941" width="14.88671875" style="9" bestFit="1" customWidth="1"/>
    <col min="7942" max="7943" width="16.44140625" style="9" bestFit="1" customWidth="1"/>
    <col min="7944" max="8189" width="8.88671875" style="9"/>
    <col min="8190" max="8190" width="54.33203125" style="9" customWidth="1"/>
    <col min="8191" max="8191" width="18.6640625" style="9" bestFit="1" customWidth="1"/>
    <col min="8192" max="8192" width="13.44140625" style="9" customWidth="1"/>
    <col min="8193" max="8193" width="4.109375" style="9" customWidth="1"/>
    <col min="8194" max="8194" width="12.33203125" style="9" bestFit="1" customWidth="1"/>
    <col min="8195" max="8195" width="17.44140625" style="9" bestFit="1" customWidth="1"/>
    <col min="8196" max="8196" width="16.109375" style="9" customWidth="1"/>
    <col min="8197" max="8197" width="14.88671875" style="9" bestFit="1" customWidth="1"/>
    <col min="8198" max="8199" width="16.44140625" style="9" bestFit="1" customWidth="1"/>
    <col min="8200" max="8445" width="8.88671875" style="9"/>
    <col min="8446" max="8446" width="54.33203125" style="9" customWidth="1"/>
    <col min="8447" max="8447" width="18.6640625" style="9" bestFit="1" customWidth="1"/>
    <col min="8448" max="8448" width="13.44140625" style="9" customWidth="1"/>
    <col min="8449" max="8449" width="4.109375" style="9" customWidth="1"/>
    <col min="8450" max="8450" width="12.33203125" style="9" bestFit="1" customWidth="1"/>
    <col min="8451" max="8451" width="17.44140625" style="9" bestFit="1" customWidth="1"/>
    <col min="8452" max="8452" width="16.109375" style="9" customWidth="1"/>
    <col min="8453" max="8453" width="14.88671875" style="9" bestFit="1" customWidth="1"/>
    <col min="8454" max="8455" width="16.44140625" style="9" bestFit="1" customWidth="1"/>
    <col min="8456" max="8701" width="8.88671875" style="9"/>
    <col min="8702" max="8702" width="54.33203125" style="9" customWidth="1"/>
    <col min="8703" max="8703" width="18.6640625" style="9" bestFit="1" customWidth="1"/>
    <col min="8704" max="8704" width="13.44140625" style="9" customWidth="1"/>
    <col min="8705" max="8705" width="4.109375" style="9" customWidth="1"/>
    <col min="8706" max="8706" width="12.33203125" style="9" bestFit="1" customWidth="1"/>
    <col min="8707" max="8707" width="17.44140625" style="9" bestFit="1" customWidth="1"/>
    <col min="8708" max="8708" width="16.109375" style="9" customWidth="1"/>
    <col min="8709" max="8709" width="14.88671875" style="9" bestFit="1" customWidth="1"/>
    <col min="8710" max="8711" width="16.44140625" style="9" bestFit="1" customWidth="1"/>
    <col min="8712" max="8957" width="8.88671875" style="9"/>
    <col min="8958" max="8958" width="54.33203125" style="9" customWidth="1"/>
    <col min="8959" max="8959" width="18.6640625" style="9" bestFit="1" customWidth="1"/>
    <col min="8960" max="8960" width="13.44140625" style="9" customWidth="1"/>
    <col min="8961" max="8961" width="4.109375" style="9" customWidth="1"/>
    <col min="8962" max="8962" width="12.33203125" style="9" bestFit="1" customWidth="1"/>
    <col min="8963" max="8963" width="17.44140625" style="9" bestFit="1" customWidth="1"/>
    <col min="8964" max="8964" width="16.109375" style="9" customWidth="1"/>
    <col min="8965" max="8965" width="14.88671875" style="9" bestFit="1" customWidth="1"/>
    <col min="8966" max="8967" width="16.44140625" style="9" bestFit="1" customWidth="1"/>
    <col min="8968" max="9213" width="8.88671875" style="9"/>
    <col min="9214" max="9214" width="54.33203125" style="9" customWidth="1"/>
    <col min="9215" max="9215" width="18.6640625" style="9" bestFit="1" customWidth="1"/>
    <col min="9216" max="9216" width="13.44140625" style="9" customWidth="1"/>
    <col min="9217" max="9217" width="4.109375" style="9" customWidth="1"/>
    <col min="9218" max="9218" width="12.33203125" style="9" bestFit="1" customWidth="1"/>
    <col min="9219" max="9219" width="17.44140625" style="9" bestFit="1" customWidth="1"/>
    <col min="9220" max="9220" width="16.109375" style="9" customWidth="1"/>
    <col min="9221" max="9221" width="14.88671875" style="9" bestFit="1" customWidth="1"/>
    <col min="9222" max="9223" width="16.44140625" style="9" bestFit="1" customWidth="1"/>
    <col min="9224" max="9469" width="8.88671875" style="9"/>
    <col min="9470" max="9470" width="54.33203125" style="9" customWidth="1"/>
    <col min="9471" max="9471" width="18.6640625" style="9" bestFit="1" customWidth="1"/>
    <col min="9472" max="9472" width="13.44140625" style="9" customWidth="1"/>
    <col min="9473" max="9473" width="4.109375" style="9" customWidth="1"/>
    <col min="9474" max="9474" width="12.33203125" style="9" bestFit="1" customWidth="1"/>
    <col min="9475" max="9475" width="17.44140625" style="9" bestFit="1" customWidth="1"/>
    <col min="9476" max="9476" width="16.109375" style="9" customWidth="1"/>
    <col min="9477" max="9477" width="14.88671875" style="9" bestFit="1" customWidth="1"/>
    <col min="9478" max="9479" width="16.44140625" style="9" bestFit="1" customWidth="1"/>
    <col min="9480" max="9725" width="8.88671875" style="9"/>
    <col min="9726" max="9726" width="54.33203125" style="9" customWidth="1"/>
    <col min="9727" max="9727" width="18.6640625" style="9" bestFit="1" customWidth="1"/>
    <col min="9728" max="9728" width="13.44140625" style="9" customWidth="1"/>
    <col min="9729" max="9729" width="4.109375" style="9" customWidth="1"/>
    <col min="9730" max="9730" width="12.33203125" style="9" bestFit="1" customWidth="1"/>
    <col min="9731" max="9731" width="17.44140625" style="9" bestFit="1" customWidth="1"/>
    <col min="9732" max="9732" width="16.109375" style="9" customWidth="1"/>
    <col min="9733" max="9733" width="14.88671875" style="9" bestFit="1" customWidth="1"/>
    <col min="9734" max="9735" width="16.44140625" style="9" bestFit="1" customWidth="1"/>
    <col min="9736" max="9981" width="8.88671875" style="9"/>
    <col min="9982" max="9982" width="54.33203125" style="9" customWidth="1"/>
    <col min="9983" max="9983" width="18.6640625" style="9" bestFit="1" customWidth="1"/>
    <col min="9984" max="9984" width="13.44140625" style="9" customWidth="1"/>
    <col min="9985" max="9985" width="4.109375" style="9" customWidth="1"/>
    <col min="9986" max="9986" width="12.33203125" style="9" bestFit="1" customWidth="1"/>
    <col min="9987" max="9987" width="17.44140625" style="9" bestFit="1" customWidth="1"/>
    <col min="9988" max="9988" width="16.109375" style="9" customWidth="1"/>
    <col min="9989" max="9989" width="14.88671875" style="9" bestFit="1" customWidth="1"/>
    <col min="9990" max="9991" width="16.44140625" style="9" bestFit="1" customWidth="1"/>
    <col min="9992" max="10237" width="8.88671875" style="9"/>
    <col min="10238" max="10238" width="54.33203125" style="9" customWidth="1"/>
    <col min="10239" max="10239" width="18.6640625" style="9" bestFit="1" customWidth="1"/>
    <col min="10240" max="10240" width="13.44140625" style="9" customWidth="1"/>
    <col min="10241" max="10241" width="4.109375" style="9" customWidth="1"/>
    <col min="10242" max="10242" width="12.33203125" style="9" bestFit="1" customWidth="1"/>
    <col min="10243" max="10243" width="17.44140625" style="9" bestFit="1" customWidth="1"/>
    <col min="10244" max="10244" width="16.109375" style="9" customWidth="1"/>
    <col min="10245" max="10245" width="14.88671875" style="9" bestFit="1" customWidth="1"/>
    <col min="10246" max="10247" width="16.44140625" style="9" bestFit="1" customWidth="1"/>
    <col min="10248" max="10493" width="8.88671875" style="9"/>
    <col min="10494" max="10494" width="54.33203125" style="9" customWidth="1"/>
    <col min="10495" max="10495" width="18.6640625" style="9" bestFit="1" customWidth="1"/>
    <col min="10496" max="10496" width="13.44140625" style="9" customWidth="1"/>
    <col min="10497" max="10497" width="4.109375" style="9" customWidth="1"/>
    <col min="10498" max="10498" width="12.33203125" style="9" bestFit="1" customWidth="1"/>
    <col min="10499" max="10499" width="17.44140625" style="9" bestFit="1" customWidth="1"/>
    <col min="10500" max="10500" width="16.109375" style="9" customWidth="1"/>
    <col min="10501" max="10501" width="14.88671875" style="9" bestFit="1" customWidth="1"/>
    <col min="10502" max="10503" width="16.44140625" style="9" bestFit="1" customWidth="1"/>
    <col min="10504" max="10749" width="8.88671875" style="9"/>
    <col min="10750" max="10750" width="54.33203125" style="9" customWidth="1"/>
    <col min="10751" max="10751" width="18.6640625" style="9" bestFit="1" customWidth="1"/>
    <col min="10752" max="10752" width="13.44140625" style="9" customWidth="1"/>
    <col min="10753" max="10753" width="4.109375" style="9" customWidth="1"/>
    <col min="10754" max="10754" width="12.33203125" style="9" bestFit="1" customWidth="1"/>
    <col min="10755" max="10755" width="17.44140625" style="9" bestFit="1" customWidth="1"/>
    <col min="10756" max="10756" width="16.109375" style="9" customWidth="1"/>
    <col min="10757" max="10757" width="14.88671875" style="9" bestFit="1" customWidth="1"/>
    <col min="10758" max="10759" width="16.44140625" style="9" bestFit="1" customWidth="1"/>
    <col min="10760" max="11005" width="8.88671875" style="9"/>
    <col min="11006" max="11006" width="54.33203125" style="9" customWidth="1"/>
    <col min="11007" max="11007" width="18.6640625" style="9" bestFit="1" customWidth="1"/>
    <col min="11008" max="11008" width="13.44140625" style="9" customWidth="1"/>
    <col min="11009" max="11009" width="4.109375" style="9" customWidth="1"/>
    <col min="11010" max="11010" width="12.33203125" style="9" bestFit="1" customWidth="1"/>
    <col min="11011" max="11011" width="17.44140625" style="9" bestFit="1" customWidth="1"/>
    <col min="11012" max="11012" width="16.109375" style="9" customWidth="1"/>
    <col min="11013" max="11013" width="14.88671875" style="9" bestFit="1" customWidth="1"/>
    <col min="11014" max="11015" width="16.44140625" style="9" bestFit="1" customWidth="1"/>
    <col min="11016" max="11261" width="8.88671875" style="9"/>
    <col min="11262" max="11262" width="54.33203125" style="9" customWidth="1"/>
    <col min="11263" max="11263" width="18.6640625" style="9" bestFit="1" customWidth="1"/>
    <col min="11264" max="11264" width="13.44140625" style="9" customWidth="1"/>
    <col min="11265" max="11265" width="4.109375" style="9" customWidth="1"/>
    <col min="11266" max="11266" width="12.33203125" style="9" bestFit="1" customWidth="1"/>
    <col min="11267" max="11267" width="17.44140625" style="9" bestFit="1" customWidth="1"/>
    <col min="11268" max="11268" width="16.109375" style="9" customWidth="1"/>
    <col min="11269" max="11269" width="14.88671875" style="9" bestFit="1" customWidth="1"/>
    <col min="11270" max="11271" width="16.44140625" style="9" bestFit="1" customWidth="1"/>
    <col min="11272" max="11517" width="8.88671875" style="9"/>
    <col min="11518" max="11518" width="54.33203125" style="9" customWidth="1"/>
    <col min="11519" max="11519" width="18.6640625" style="9" bestFit="1" customWidth="1"/>
    <col min="11520" max="11520" width="13.44140625" style="9" customWidth="1"/>
    <col min="11521" max="11521" width="4.109375" style="9" customWidth="1"/>
    <col min="11522" max="11522" width="12.33203125" style="9" bestFit="1" customWidth="1"/>
    <col min="11523" max="11523" width="17.44140625" style="9" bestFit="1" customWidth="1"/>
    <col min="11524" max="11524" width="16.109375" style="9" customWidth="1"/>
    <col min="11525" max="11525" width="14.88671875" style="9" bestFit="1" customWidth="1"/>
    <col min="11526" max="11527" width="16.44140625" style="9" bestFit="1" customWidth="1"/>
    <col min="11528" max="11773" width="8.88671875" style="9"/>
    <col min="11774" max="11774" width="54.33203125" style="9" customWidth="1"/>
    <col min="11775" max="11775" width="18.6640625" style="9" bestFit="1" customWidth="1"/>
    <col min="11776" max="11776" width="13.44140625" style="9" customWidth="1"/>
    <col min="11777" max="11777" width="4.109375" style="9" customWidth="1"/>
    <col min="11778" max="11778" width="12.33203125" style="9" bestFit="1" customWidth="1"/>
    <col min="11779" max="11779" width="17.44140625" style="9" bestFit="1" customWidth="1"/>
    <col min="11780" max="11780" width="16.109375" style="9" customWidth="1"/>
    <col min="11781" max="11781" width="14.88671875" style="9" bestFit="1" customWidth="1"/>
    <col min="11782" max="11783" width="16.44140625" style="9" bestFit="1" customWidth="1"/>
    <col min="11784" max="12029" width="8.88671875" style="9"/>
    <col min="12030" max="12030" width="54.33203125" style="9" customWidth="1"/>
    <col min="12031" max="12031" width="18.6640625" style="9" bestFit="1" customWidth="1"/>
    <col min="12032" max="12032" width="13.44140625" style="9" customWidth="1"/>
    <col min="12033" max="12033" width="4.109375" style="9" customWidth="1"/>
    <col min="12034" max="12034" width="12.33203125" style="9" bestFit="1" customWidth="1"/>
    <col min="12035" max="12035" width="17.44140625" style="9" bestFit="1" customWidth="1"/>
    <col min="12036" max="12036" width="16.109375" style="9" customWidth="1"/>
    <col min="12037" max="12037" width="14.88671875" style="9" bestFit="1" customWidth="1"/>
    <col min="12038" max="12039" width="16.44140625" style="9" bestFit="1" customWidth="1"/>
    <col min="12040" max="12285" width="8.88671875" style="9"/>
    <col min="12286" max="12286" width="54.33203125" style="9" customWidth="1"/>
    <col min="12287" max="12287" width="18.6640625" style="9" bestFit="1" customWidth="1"/>
    <col min="12288" max="12288" width="13.44140625" style="9" customWidth="1"/>
    <col min="12289" max="12289" width="4.109375" style="9" customWidth="1"/>
    <col min="12290" max="12290" width="12.33203125" style="9" bestFit="1" customWidth="1"/>
    <col min="12291" max="12291" width="17.44140625" style="9" bestFit="1" customWidth="1"/>
    <col min="12292" max="12292" width="16.109375" style="9" customWidth="1"/>
    <col min="12293" max="12293" width="14.88671875" style="9" bestFit="1" customWidth="1"/>
    <col min="12294" max="12295" width="16.44140625" style="9" bestFit="1" customWidth="1"/>
    <col min="12296" max="12541" width="8.88671875" style="9"/>
    <col min="12542" max="12542" width="54.33203125" style="9" customWidth="1"/>
    <col min="12543" max="12543" width="18.6640625" style="9" bestFit="1" customWidth="1"/>
    <col min="12544" max="12544" width="13.44140625" style="9" customWidth="1"/>
    <col min="12545" max="12545" width="4.109375" style="9" customWidth="1"/>
    <col min="12546" max="12546" width="12.33203125" style="9" bestFit="1" customWidth="1"/>
    <col min="12547" max="12547" width="17.44140625" style="9" bestFit="1" customWidth="1"/>
    <col min="12548" max="12548" width="16.109375" style="9" customWidth="1"/>
    <col min="12549" max="12549" width="14.88671875" style="9" bestFit="1" customWidth="1"/>
    <col min="12550" max="12551" width="16.44140625" style="9" bestFit="1" customWidth="1"/>
    <col min="12552" max="12797" width="8.88671875" style="9"/>
    <col min="12798" max="12798" width="54.33203125" style="9" customWidth="1"/>
    <col min="12799" max="12799" width="18.6640625" style="9" bestFit="1" customWidth="1"/>
    <col min="12800" max="12800" width="13.44140625" style="9" customWidth="1"/>
    <col min="12801" max="12801" width="4.109375" style="9" customWidth="1"/>
    <col min="12802" max="12802" width="12.33203125" style="9" bestFit="1" customWidth="1"/>
    <col min="12803" max="12803" width="17.44140625" style="9" bestFit="1" customWidth="1"/>
    <col min="12804" max="12804" width="16.109375" style="9" customWidth="1"/>
    <col min="12805" max="12805" width="14.88671875" style="9" bestFit="1" customWidth="1"/>
    <col min="12806" max="12807" width="16.44140625" style="9" bestFit="1" customWidth="1"/>
    <col min="12808" max="13053" width="8.88671875" style="9"/>
    <col min="13054" max="13054" width="54.33203125" style="9" customWidth="1"/>
    <col min="13055" max="13055" width="18.6640625" style="9" bestFit="1" customWidth="1"/>
    <col min="13056" max="13056" width="13.44140625" style="9" customWidth="1"/>
    <col min="13057" max="13057" width="4.109375" style="9" customWidth="1"/>
    <col min="13058" max="13058" width="12.33203125" style="9" bestFit="1" customWidth="1"/>
    <col min="13059" max="13059" width="17.44140625" style="9" bestFit="1" customWidth="1"/>
    <col min="13060" max="13060" width="16.109375" style="9" customWidth="1"/>
    <col min="13061" max="13061" width="14.88671875" style="9" bestFit="1" customWidth="1"/>
    <col min="13062" max="13063" width="16.44140625" style="9" bestFit="1" customWidth="1"/>
    <col min="13064" max="13309" width="8.88671875" style="9"/>
    <col min="13310" max="13310" width="54.33203125" style="9" customWidth="1"/>
    <col min="13311" max="13311" width="18.6640625" style="9" bestFit="1" customWidth="1"/>
    <col min="13312" max="13312" width="13.44140625" style="9" customWidth="1"/>
    <col min="13313" max="13313" width="4.109375" style="9" customWidth="1"/>
    <col min="13314" max="13314" width="12.33203125" style="9" bestFit="1" customWidth="1"/>
    <col min="13315" max="13315" width="17.44140625" style="9" bestFit="1" customWidth="1"/>
    <col min="13316" max="13316" width="16.109375" style="9" customWidth="1"/>
    <col min="13317" max="13317" width="14.88671875" style="9" bestFit="1" customWidth="1"/>
    <col min="13318" max="13319" width="16.44140625" style="9" bestFit="1" customWidth="1"/>
    <col min="13320" max="13565" width="8.88671875" style="9"/>
    <col min="13566" max="13566" width="54.33203125" style="9" customWidth="1"/>
    <col min="13567" max="13567" width="18.6640625" style="9" bestFit="1" customWidth="1"/>
    <col min="13568" max="13568" width="13.44140625" style="9" customWidth="1"/>
    <col min="13569" max="13569" width="4.109375" style="9" customWidth="1"/>
    <col min="13570" max="13570" width="12.33203125" style="9" bestFit="1" customWidth="1"/>
    <col min="13571" max="13571" width="17.44140625" style="9" bestFit="1" customWidth="1"/>
    <col min="13572" max="13572" width="16.109375" style="9" customWidth="1"/>
    <col min="13573" max="13573" width="14.88671875" style="9" bestFit="1" customWidth="1"/>
    <col min="13574" max="13575" width="16.44140625" style="9" bestFit="1" customWidth="1"/>
    <col min="13576" max="13821" width="8.88671875" style="9"/>
    <col min="13822" max="13822" width="54.33203125" style="9" customWidth="1"/>
    <col min="13823" max="13823" width="18.6640625" style="9" bestFit="1" customWidth="1"/>
    <col min="13824" max="13824" width="13.44140625" style="9" customWidth="1"/>
    <col min="13825" max="13825" width="4.109375" style="9" customWidth="1"/>
    <col min="13826" max="13826" width="12.33203125" style="9" bestFit="1" customWidth="1"/>
    <col min="13827" max="13827" width="17.44140625" style="9" bestFit="1" customWidth="1"/>
    <col min="13828" max="13828" width="16.109375" style="9" customWidth="1"/>
    <col min="13829" max="13829" width="14.88671875" style="9" bestFit="1" customWidth="1"/>
    <col min="13830" max="13831" width="16.44140625" style="9" bestFit="1" customWidth="1"/>
    <col min="13832" max="14077" width="8.88671875" style="9"/>
    <col min="14078" max="14078" width="54.33203125" style="9" customWidth="1"/>
    <col min="14079" max="14079" width="18.6640625" style="9" bestFit="1" customWidth="1"/>
    <col min="14080" max="14080" width="13.44140625" style="9" customWidth="1"/>
    <col min="14081" max="14081" width="4.109375" style="9" customWidth="1"/>
    <col min="14082" max="14082" width="12.33203125" style="9" bestFit="1" customWidth="1"/>
    <col min="14083" max="14083" width="17.44140625" style="9" bestFit="1" customWidth="1"/>
    <col min="14084" max="14084" width="16.109375" style="9" customWidth="1"/>
    <col min="14085" max="14085" width="14.88671875" style="9" bestFit="1" customWidth="1"/>
    <col min="14086" max="14087" width="16.44140625" style="9" bestFit="1" customWidth="1"/>
    <col min="14088" max="14333" width="8.88671875" style="9"/>
    <col min="14334" max="14334" width="54.33203125" style="9" customWidth="1"/>
    <col min="14335" max="14335" width="18.6640625" style="9" bestFit="1" customWidth="1"/>
    <col min="14336" max="14336" width="13.44140625" style="9" customWidth="1"/>
    <col min="14337" max="14337" width="4.109375" style="9" customWidth="1"/>
    <col min="14338" max="14338" width="12.33203125" style="9" bestFit="1" customWidth="1"/>
    <col min="14339" max="14339" width="17.44140625" style="9" bestFit="1" customWidth="1"/>
    <col min="14340" max="14340" width="16.109375" style="9" customWidth="1"/>
    <col min="14341" max="14341" width="14.88671875" style="9" bestFit="1" customWidth="1"/>
    <col min="14342" max="14343" width="16.44140625" style="9" bestFit="1" customWidth="1"/>
    <col min="14344" max="14589" width="8.88671875" style="9"/>
    <col min="14590" max="14590" width="54.33203125" style="9" customWidth="1"/>
    <col min="14591" max="14591" width="18.6640625" style="9" bestFit="1" customWidth="1"/>
    <col min="14592" max="14592" width="13.44140625" style="9" customWidth="1"/>
    <col min="14593" max="14593" width="4.109375" style="9" customWidth="1"/>
    <col min="14594" max="14594" width="12.33203125" style="9" bestFit="1" customWidth="1"/>
    <col min="14595" max="14595" width="17.44140625" style="9" bestFit="1" customWidth="1"/>
    <col min="14596" max="14596" width="16.109375" style="9" customWidth="1"/>
    <col min="14597" max="14597" width="14.88671875" style="9" bestFit="1" customWidth="1"/>
    <col min="14598" max="14599" width="16.44140625" style="9" bestFit="1" customWidth="1"/>
    <col min="14600" max="14845" width="8.88671875" style="9"/>
    <col min="14846" max="14846" width="54.33203125" style="9" customWidth="1"/>
    <col min="14847" max="14847" width="18.6640625" style="9" bestFit="1" customWidth="1"/>
    <col min="14848" max="14848" width="13.44140625" style="9" customWidth="1"/>
    <col min="14849" max="14849" width="4.109375" style="9" customWidth="1"/>
    <col min="14850" max="14850" width="12.33203125" style="9" bestFit="1" customWidth="1"/>
    <col min="14851" max="14851" width="17.44140625" style="9" bestFit="1" customWidth="1"/>
    <col min="14852" max="14852" width="16.109375" style="9" customWidth="1"/>
    <col min="14853" max="14853" width="14.88671875" style="9" bestFit="1" customWidth="1"/>
    <col min="14854" max="14855" width="16.44140625" style="9" bestFit="1" customWidth="1"/>
    <col min="14856" max="15101" width="8.88671875" style="9"/>
    <col min="15102" max="15102" width="54.33203125" style="9" customWidth="1"/>
    <col min="15103" max="15103" width="18.6640625" style="9" bestFit="1" customWidth="1"/>
    <col min="15104" max="15104" width="13.44140625" style="9" customWidth="1"/>
    <col min="15105" max="15105" width="4.109375" style="9" customWidth="1"/>
    <col min="15106" max="15106" width="12.33203125" style="9" bestFit="1" customWidth="1"/>
    <col min="15107" max="15107" width="17.44140625" style="9" bestFit="1" customWidth="1"/>
    <col min="15108" max="15108" width="16.109375" style="9" customWidth="1"/>
    <col min="15109" max="15109" width="14.88671875" style="9" bestFit="1" customWidth="1"/>
    <col min="15110" max="15111" width="16.44140625" style="9" bestFit="1" customWidth="1"/>
    <col min="15112" max="15357" width="8.88671875" style="9"/>
    <col min="15358" max="15358" width="54.33203125" style="9" customWidth="1"/>
    <col min="15359" max="15359" width="18.6640625" style="9" bestFit="1" customWidth="1"/>
    <col min="15360" max="15360" width="13.44140625" style="9" customWidth="1"/>
    <col min="15361" max="15361" width="4.109375" style="9" customWidth="1"/>
    <col min="15362" max="15362" width="12.33203125" style="9" bestFit="1" customWidth="1"/>
    <col min="15363" max="15363" width="17.44140625" style="9" bestFit="1" customWidth="1"/>
    <col min="15364" max="15364" width="16.109375" style="9" customWidth="1"/>
    <col min="15365" max="15365" width="14.88671875" style="9" bestFit="1" customWidth="1"/>
    <col min="15366" max="15367" width="16.44140625" style="9" bestFit="1" customWidth="1"/>
    <col min="15368" max="15613" width="8.88671875" style="9"/>
    <col min="15614" max="15614" width="54.33203125" style="9" customWidth="1"/>
    <col min="15615" max="15615" width="18.6640625" style="9" bestFit="1" customWidth="1"/>
    <col min="15616" max="15616" width="13.44140625" style="9" customWidth="1"/>
    <col min="15617" max="15617" width="4.109375" style="9" customWidth="1"/>
    <col min="15618" max="15618" width="12.33203125" style="9" bestFit="1" customWidth="1"/>
    <col min="15619" max="15619" width="17.44140625" style="9" bestFit="1" customWidth="1"/>
    <col min="15620" max="15620" width="16.109375" style="9" customWidth="1"/>
    <col min="15621" max="15621" width="14.88671875" style="9" bestFit="1" customWidth="1"/>
    <col min="15622" max="15623" width="16.44140625" style="9" bestFit="1" customWidth="1"/>
    <col min="15624" max="15869" width="8.88671875" style="9"/>
    <col min="15870" max="15870" width="54.33203125" style="9" customWidth="1"/>
    <col min="15871" max="15871" width="18.6640625" style="9" bestFit="1" customWidth="1"/>
    <col min="15872" max="15872" width="13.44140625" style="9" customWidth="1"/>
    <col min="15873" max="15873" width="4.109375" style="9" customWidth="1"/>
    <col min="15874" max="15874" width="12.33203125" style="9" bestFit="1" customWidth="1"/>
    <col min="15875" max="15875" width="17.44140625" style="9" bestFit="1" customWidth="1"/>
    <col min="15876" max="15876" width="16.109375" style="9" customWidth="1"/>
    <col min="15877" max="15877" width="14.88671875" style="9" bestFit="1" customWidth="1"/>
    <col min="15878" max="15879" width="16.44140625" style="9" bestFit="1" customWidth="1"/>
    <col min="15880" max="16125" width="8.88671875" style="9"/>
    <col min="16126" max="16126" width="54.33203125" style="9" customWidth="1"/>
    <col min="16127" max="16127" width="18.6640625" style="9" bestFit="1" customWidth="1"/>
    <col min="16128" max="16128" width="13.44140625" style="9" customWidth="1"/>
    <col min="16129" max="16129" width="4.109375" style="9" customWidth="1"/>
    <col min="16130" max="16130" width="12.33203125" style="9" bestFit="1" customWidth="1"/>
    <col min="16131" max="16131" width="17.44140625" style="9" bestFit="1" customWidth="1"/>
    <col min="16132" max="16132" width="16.109375" style="9" customWidth="1"/>
    <col min="16133" max="16133" width="14.88671875" style="9" bestFit="1" customWidth="1"/>
    <col min="16134" max="16135" width="16.44140625" style="9" bestFit="1" customWidth="1"/>
    <col min="16136" max="16384" width="8.88671875" style="9"/>
  </cols>
  <sheetData>
    <row r="1" spans="1:8" x14ac:dyDescent="0.3">
      <c r="A1" s="143" t="s">
        <v>32</v>
      </c>
      <c r="B1" s="143"/>
      <c r="C1" s="143"/>
    </row>
    <row r="2" spans="1:8" x14ac:dyDescent="0.3">
      <c r="A2" s="143"/>
      <c r="B2" s="143"/>
      <c r="C2" s="143"/>
    </row>
    <row r="3" spans="1:8" x14ac:dyDescent="0.3">
      <c r="A3" s="143"/>
      <c r="B3" s="143"/>
      <c r="C3" s="143"/>
    </row>
    <row r="4" spans="1:8" x14ac:dyDescent="0.3">
      <c r="A4" s="144"/>
      <c r="B4" s="144"/>
      <c r="C4" s="144"/>
    </row>
    <row r="5" spans="1:8" ht="21.75" customHeight="1" x14ac:dyDescent="0.35">
      <c r="A5" s="145" t="s">
        <v>1</v>
      </c>
      <c r="B5" s="146"/>
      <c r="C5" s="147"/>
    </row>
    <row r="6" spans="1:8" ht="12" customHeight="1" x14ac:dyDescent="0.35">
      <c r="A6" s="31"/>
      <c r="B6" s="32"/>
      <c r="C6" s="33"/>
    </row>
    <row r="7" spans="1:8" ht="21.75" customHeight="1" x14ac:dyDescent="0.35">
      <c r="A7" s="37" t="s">
        <v>39</v>
      </c>
      <c r="B7" s="38"/>
      <c r="C7" s="38"/>
    </row>
    <row r="8" spans="1:8" ht="11.4" customHeight="1" x14ac:dyDescent="0.35">
      <c r="A8" s="31"/>
      <c r="B8" s="32"/>
      <c r="C8" s="33"/>
    </row>
    <row r="9" spans="1:8" ht="20.25" customHeight="1" x14ac:dyDescent="0.35">
      <c r="A9" s="10" t="s">
        <v>2</v>
      </c>
      <c r="B9" s="11" t="s">
        <v>3</v>
      </c>
      <c r="C9" s="4">
        <v>4.5</v>
      </c>
    </row>
    <row r="10" spans="1:8" ht="20.25" customHeight="1" x14ac:dyDescent="0.35">
      <c r="A10" s="10" t="s">
        <v>33</v>
      </c>
      <c r="B10" s="11" t="s">
        <v>10</v>
      </c>
      <c r="C10" s="35">
        <v>150</v>
      </c>
    </row>
    <row r="11" spans="1:8" ht="20.25" customHeight="1" x14ac:dyDescent="0.35">
      <c r="A11" s="10" t="s">
        <v>5</v>
      </c>
      <c r="B11" s="11" t="s">
        <v>6</v>
      </c>
      <c r="C11" s="5">
        <v>35</v>
      </c>
    </row>
    <row r="12" spans="1:8" ht="20.25" customHeight="1" x14ac:dyDescent="0.35">
      <c r="A12" s="10" t="s">
        <v>34</v>
      </c>
      <c r="B12" s="11" t="s">
        <v>8</v>
      </c>
      <c r="C12" s="34">
        <f>(42.3-SQRT((42.3)^2-(4*1.53)*(72.7+C10)))/(2*1.53)</f>
        <v>7.0756104849867389</v>
      </c>
    </row>
    <row r="13" spans="1:8" ht="20.25" customHeight="1" x14ac:dyDescent="0.35">
      <c r="A13" s="10" t="s">
        <v>0</v>
      </c>
      <c r="B13" s="11" t="s">
        <v>35</v>
      </c>
      <c r="C13" s="13">
        <f>C12/(C11/100)</f>
        <v>20.216029957104968</v>
      </c>
    </row>
    <row r="14" spans="1:8" s="8" customFormat="1" ht="20.25" customHeight="1" x14ac:dyDescent="0.35">
      <c r="A14" s="10" t="s">
        <v>38</v>
      </c>
      <c r="B14" s="11" t="s">
        <v>11</v>
      </c>
      <c r="C14" s="6">
        <v>50</v>
      </c>
      <c r="H14" s="9"/>
    </row>
    <row r="15" spans="1:8" s="8" customFormat="1" ht="20.25" customHeight="1" x14ac:dyDescent="0.35">
      <c r="A15" s="10" t="s">
        <v>12</v>
      </c>
      <c r="B15" s="11" t="s">
        <v>13</v>
      </c>
      <c r="C15" s="6">
        <v>10</v>
      </c>
      <c r="H15" s="9"/>
    </row>
    <row r="16" spans="1:8" s="8" customFormat="1" ht="20.25" hidden="1" customHeight="1" x14ac:dyDescent="0.35">
      <c r="A16" s="10" t="s">
        <v>14</v>
      </c>
      <c r="B16" s="11" t="s">
        <v>15</v>
      </c>
      <c r="C16" s="2">
        <f>((C10*C9)/C12)-(C14/C12)+((C15*((((C12*2000)-(C10*56))/2000)/0.87))/C12)</f>
        <v>93.00299888986055</v>
      </c>
      <c r="H16" s="9"/>
    </row>
    <row r="17" spans="1:8" s="8" customFormat="1" ht="20.25" customHeight="1" x14ac:dyDescent="0.35">
      <c r="A17" s="10" t="s">
        <v>14</v>
      </c>
      <c r="B17" s="11" t="s">
        <v>15</v>
      </c>
      <c r="C17" s="2">
        <f>IF(C10&gt;19,C16,"NA")</f>
        <v>93.00299888986055</v>
      </c>
      <c r="H17" s="9"/>
    </row>
    <row r="18" spans="1:8" s="8" customFormat="1" ht="23.25" customHeight="1" x14ac:dyDescent="0.3">
      <c r="A18" s="14" t="s">
        <v>16</v>
      </c>
      <c r="B18" s="15" t="s">
        <v>17</v>
      </c>
      <c r="C18" s="3">
        <f>C17*(C11/100)</f>
        <v>32.551049611451191</v>
      </c>
      <c r="H18" s="9"/>
    </row>
    <row r="19" spans="1:8" s="8" customFormat="1" ht="20.25" customHeight="1" x14ac:dyDescent="0.35">
      <c r="A19" s="16" t="s">
        <v>18</v>
      </c>
      <c r="B19" s="11" t="s">
        <v>11</v>
      </c>
      <c r="C19" s="2">
        <f>C18*C13</f>
        <v>658.05299408030737</v>
      </c>
      <c r="H19" s="9"/>
    </row>
    <row r="20" spans="1:8" s="8" customFormat="1" ht="20.25" customHeight="1" x14ac:dyDescent="0.35">
      <c r="A20" s="17"/>
      <c r="B20" s="18"/>
      <c r="C20" s="19"/>
      <c r="H20" s="9"/>
    </row>
    <row r="21" spans="1:8" s="8" customFormat="1" ht="20.25" customHeight="1" x14ac:dyDescent="0.35">
      <c r="A21" s="145" t="s">
        <v>19</v>
      </c>
      <c r="B21" s="146"/>
      <c r="C21" s="147"/>
      <c r="H21" s="9"/>
    </row>
    <row r="22" spans="1:8" s="8" customFormat="1" ht="20.25" customHeight="1" x14ac:dyDescent="0.35">
      <c r="A22" s="10" t="s">
        <v>20</v>
      </c>
      <c r="B22" s="11" t="s">
        <v>17</v>
      </c>
      <c r="C22" s="6">
        <f>'Other Info'!C12</f>
        <v>5.5555555555555554</v>
      </c>
      <c r="H22" s="9"/>
    </row>
    <row r="23" spans="1:8" s="8" customFormat="1" ht="21" customHeight="1" x14ac:dyDescent="0.35">
      <c r="A23" s="10" t="s">
        <v>21</v>
      </c>
      <c r="B23" s="11" t="s">
        <v>17</v>
      </c>
      <c r="C23" s="20">
        <f>C18+C22</f>
        <v>38.106605167006748</v>
      </c>
      <c r="H23" s="9"/>
    </row>
    <row r="24" spans="1:8" s="8" customFormat="1" ht="20.25" customHeight="1" x14ac:dyDescent="0.35">
      <c r="A24" s="10" t="s">
        <v>22</v>
      </c>
      <c r="B24" s="11" t="s">
        <v>23</v>
      </c>
      <c r="C24" s="7">
        <v>15</v>
      </c>
      <c r="H24" s="9"/>
    </row>
    <row r="25" spans="1:8" s="8" customFormat="1" ht="20.25" customHeight="1" x14ac:dyDescent="0.35">
      <c r="A25" s="10" t="s">
        <v>24</v>
      </c>
      <c r="B25" s="11" t="s">
        <v>17</v>
      </c>
      <c r="C25" s="20">
        <f>((((C12*(C24/100))/(C11/100)))*C18)/C13</f>
        <v>4.8826574417176793</v>
      </c>
      <c r="H25" s="9"/>
    </row>
    <row r="26" spans="1:8" s="8" customFormat="1" ht="22.5" customHeight="1" x14ac:dyDescent="0.35">
      <c r="A26" s="21" t="s">
        <v>25</v>
      </c>
      <c r="B26" s="22" t="s">
        <v>17</v>
      </c>
      <c r="C26" s="23">
        <f>C23+C25</f>
        <v>42.989262608724431</v>
      </c>
      <c r="H26" s="9"/>
    </row>
    <row r="27" spans="1:8" s="8" customFormat="1" x14ac:dyDescent="0.3">
      <c r="A27" s="24"/>
      <c r="B27" s="24"/>
      <c r="H27" s="9"/>
    </row>
    <row r="28" spans="1:8" s="8" customFormat="1" x14ac:dyDescent="0.3">
      <c r="A28" s="24"/>
      <c r="B28" s="24"/>
      <c r="H28" s="9"/>
    </row>
    <row r="29" spans="1:8" x14ac:dyDescent="0.3">
      <c r="A29" s="24"/>
      <c r="B29" s="24"/>
    </row>
    <row r="30" spans="1:8" s="8" customFormat="1" x14ac:dyDescent="0.3">
      <c r="A30" s="24"/>
      <c r="B30" s="24"/>
      <c r="H30" s="9"/>
    </row>
    <row r="31" spans="1:8" s="8" customFormat="1" x14ac:dyDescent="0.3">
      <c r="A31" s="24"/>
      <c r="B31" s="24"/>
      <c r="H31" s="9"/>
    </row>
    <row r="32" spans="1:8" s="8" customFormat="1" x14ac:dyDescent="0.3">
      <c r="A32" s="24"/>
      <c r="B32" s="24"/>
      <c r="H32" s="9"/>
    </row>
    <row r="33" spans="1:8" s="8" customFormat="1" x14ac:dyDescent="0.3">
      <c r="A33" s="24"/>
      <c r="B33" s="24"/>
      <c r="H33" s="9"/>
    </row>
    <row r="34" spans="1:8" s="8" customFormat="1" x14ac:dyDescent="0.3">
      <c r="A34" s="24"/>
      <c r="B34" s="24"/>
      <c r="H34" s="9"/>
    </row>
    <row r="35" spans="1:8" s="8" customFormat="1" x14ac:dyDescent="0.3">
      <c r="A35" s="24"/>
      <c r="B35" s="24"/>
      <c r="H35" s="9"/>
    </row>
    <row r="36" spans="1:8" s="8" customFormat="1" x14ac:dyDescent="0.3">
      <c r="A36" s="24"/>
      <c r="B36" s="24"/>
      <c r="H36" s="9"/>
    </row>
    <row r="37" spans="1:8" s="8" customFormat="1" x14ac:dyDescent="0.3">
      <c r="A37" s="24"/>
      <c r="B37" s="24"/>
      <c r="H37" s="9"/>
    </row>
    <row r="38" spans="1:8" s="8" customFormat="1" x14ac:dyDescent="0.3">
      <c r="A38" s="24"/>
      <c r="B38" s="24"/>
      <c r="H38" s="9"/>
    </row>
    <row r="39" spans="1:8" s="8" customFormat="1" x14ac:dyDescent="0.3">
      <c r="A39" s="24"/>
      <c r="B39" s="24"/>
      <c r="H39" s="9"/>
    </row>
    <row r="40" spans="1:8" s="8" customFormat="1" x14ac:dyDescent="0.3">
      <c r="A40" s="24"/>
      <c r="B40" s="24"/>
      <c r="H40" s="9"/>
    </row>
    <row r="41" spans="1:8" s="8" customFormat="1" x14ac:dyDescent="0.3">
      <c r="A41" s="24"/>
      <c r="B41" s="24"/>
      <c r="H41" s="9"/>
    </row>
    <row r="42" spans="1:8" s="8" customFormat="1" x14ac:dyDescent="0.3">
      <c r="A42" s="24"/>
      <c r="B42" s="24"/>
      <c r="H42" s="9"/>
    </row>
    <row r="43" spans="1:8" s="8" customFormat="1" x14ac:dyDescent="0.3">
      <c r="A43" s="24"/>
      <c r="B43" s="24"/>
      <c r="H43" s="9"/>
    </row>
    <row r="44" spans="1:8" s="8" customFormat="1" x14ac:dyDescent="0.3">
      <c r="A44" s="24"/>
      <c r="B44" s="24"/>
      <c r="H44" s="9"/>
    </row>
    <row r="45" spans="1:8" s="8" customFormat="1" x14ac:dyDescent="0.3">
      <c r="A45" s="24"/>
      <c r="B45" s="24"/>
      <c r="H45" s="9"/>
    </row>
    <row r="46" spans="1:8" s="8" customFormat="1" x14ac:dyDescent="0.3">
      <c r="A46" s="24"/>
      <c r="B46" s="24"/>
      <c r="H46" s="9"/>
    </row>
    <row r="47" spans="1:8" s="8" customFormat="1" x14ac:dyDescent="0.3">
      <c r="A47" s="24"/>
      <c r="B47" s="24"/>
      <c r="H47" s="9"/>
    </row>
    <row r="48" spans="1:8" s="8" customFormat="1" x14ac:dyDescent="0.3">
      <c r="A48" s="24"/>
      <c r="B48" s="24"/>
      <c r="H48" s="9"/>
    </row>
    <row r="49" spans="1:8" s="8" customFormat="1" x14ac:dyDescent="0.3">
      <c r="A49" s="24"/>
      <c r="B49" s="24"/>
      <c r="H49" s="9"/>
    </row>
    <row r="50" spans="1:8" s="8" customFormat="1" x14ac:dyDescent="0.3">
      <c r="A50" s="24"/>
      <c r="B50" s="24"/>
      <c r="H50" s="9"/>
    </row>
    <row r="51" spans="1:8" s="8" customFormat="1" x14ac:dyDescent="0.3">
      <c r="A51" s="24"/>
      <c r="B51" s="24"/>
      <c r="H51" s="9"/>
    </row>
    <row r="52" spans="1:8" s="8" customFormat="1" x14ac:dyDescent="0.3">
      <c r="A52" s="24"/>
      <c r="B52" s="24"/>
      <c r="H52" s="9"/>
    </row>
    <row r="53" spans="1:8" s="8" customFormat="1" x14ac:dyDescent="0.3">
      <c r="A53" s="24"/>
      <c r="B53" s="24"/>
      <c r="H53" s="9"/>
    </row>
    <row r="54" spans="1:8" s="8" customFormat="1" x14ac:dyDescent="0.3">
      <c r="A54" s="24"/>
      <c r="B54" s="24"/>
      <c r="H54" s="9"/>
    </row>
    <row r="55" spans="1:8" s="8" customFormat="1" x14ac:dyDescent="0.3">
      <c r="A55" s="24"/>
      <c r="B55" s="24"/>
      <c r="H55" s="9"/>
    </row>
    <row r="56" spans="1:8" s="8" customFormat="1" x14ac:dyDescent="0.3">
      <c r="A56" s="24"/>
      <c r="B56" s="24"/>
      <c r="H56" s="9"/>
    </row>
    <row r="57" spans="1:8" s="8" customFormat="1" x14ac:dyDescent="0.3">
      <c r="A57" s="24"/>
      <c r="B57" s="24"/>
      <c r="H57" s="9"/>
    </row>
    <row r="58" spans="1:8" s="8" customFormat="1" x14ac:dyDescent="0.3">
      <c r="A58" s="24"/>
      <c r="B58" s="24"/>
      <c r="H58" s="9"/>
    </row>
    <row r="59" spans="1:8" s="8" customFormat="1" x14ac:dyDescent="0.3">
      <c r="A59" s="24"/>
      <c r="B59" s="24"/>
      <c r="H59" s="9"/>
    </row>
    <row r="60" spans="1:8" s="8" customFormat="1" x14ac:dyDescent="0.3">
      <c r="A60" s="24"/>
      <c r="B60" s="24"/>
      <c r="H60" s="9"/>
    </row>
    <row r="61" spans="1:8" s="8" customFormat="1" x14ac:dyDescent="0.3">
      <c r="A61" s="24"/>
      <c r="B61" s="24"/>
      <c r="H61" s="9"/>
    </row>
    <row r="62" spans="1:8" s="8" customFormat="1" x14ac:dyDescent="0.3">
      <c r="A62" s="24"/>
      <c r="B62" s="24"/>
      <c r="H62" s="9"/>
    </row>
    <row r="63" spans="1:8" s="8" customFormat="1" x14ac:dyDescent="0.3">
      <c r="A63" s="24"/>
      <c r="B63" s="24"/>
      <c r="H63" s="9"/>
    </row>
    <row r="64" spans="1:8" s="8" customFormat="1" x14ac:dyDescent="0.3">
      <c r="A64" s="24"/>
      <c r="B64" s="24"/>
      <c r="H64" s="9"/>
    </row>
    <row r="65" spans="1:8" s="8" customFormat="1" x14ac:dyDescent="0.3">
      <c r="A65" s="24"/>
      <c r="B65" s="24"/>
      <c r="H65" s="9"/>
    </row>
    <row r="66" spans="1:8" s="8" customFormat="1" x14ac:dyDescent="0.3">
      <c r="A66" s="24"/>
      <c r="B66" s="24"/>
      <c r="H66" s="9"/>
    </row>
    <row r="67" spans="1:8" s="8" customFormat="1" x14ac:dyDescent="0.3">
      <c r="A67" s="24"/>
      <c r="B67" s="24"/>
      <c r="H67" s="9"/>
    </row>
    <row r="68" spans="1:8" s="8" customFormat="1" x14ac:dyDescent="0.3">
      <c r="A68" s="24"/>
      <c r="B68" s="24"/>
      <c r="H68" s="9"/>
    </row>
    <row r="69" spans="1:8" s="8" customFormat="1" x14ac:dyDescent="0.3">
      <c r="A69" s="24"/>
      <c r="B69" s="24"/>
      <c r="H69" s="9"/>
    </row>
    <row r="70" spans="1:8" s="8" customFormat="1" x14ac:dyDescent="0.3">
      <c r="A70" s="24"/>
      <c r="B70" s="24"/>
      <c r="H70" s="9"/>
    </row>
    <row r="71" spans="1:8" s="8" customFormat="1" x14ac:dyDescent="0.3">
      <c r="A71" s="24"/>
      <c r="B71" s="24"/>
      <c r="H71" s="9"/>
    </row>
    <row r="72" spans="1:8" s="8" customFormat="1" x14ac:dyDescent="0.3">
      <c r="A72" s="24"/>
      <c r="B72" s="24"/>
      <c r="H72" s="9"/>
    </row>
    <row r="73" spans="1:8" s="8" customFormat="1" x14ac:dyDescent="0.3">
      <c r="A73" s="24"/>
      <c r="B73" s="24"/>
      <c r="H73" s="9"/>
    </row>
    <row r="74" spans="1:8" s="8" customFormat="1" x14ac:dyDescent="0.3">
      <c r="A74" s="24"/>
      <c r="B74" s="24"/>
      <c r="H74" s="9"/>
    </row>
    <row r="75" spans="1:8" s="8" customFormat="1" x14ac:dyDescent="0.3">
      <c r="A75" s="24"/>
      <c r="B75" s="24"/>
      <c r="H75" s="9"/>
    </row>
    <row r="76" spans="1:8" s="8" customFormat="1" x14ac:dyDescent="0.3">
      <c r="A76" s="24"/>
      <c r="B76" s="24"/>
      <c r="H76" s="9"/>
    </row>
    <row r="77" spans="1:8" s="8" customFormat="1" x14ac:dyDescent="0.3">
      <c r="A77" s="24"/>
      <c r="B77" s="24"/>
      <c r="H77" s="9"/>
    </row>
    <row r="78" spans="1:8" s="8" customFormat="1" x14ac:dyDescent="0.3">
      <c r="A78" s="24"/>
      <c r="B78" s="24"/>
      <c r="H78" s="9"/>
    </row>
    <row r="79" spans="1:8" s="8" customFormat="1" x14ac:dyDescent="0.3">
      <c r="A79" s="24"/>
      <c r="B79" s="24"/>
      <c r="H79" s="9"/>
    </row>
    <row r="80" spans="1:8" s="8" customFormat="1" x14ac:dyDescent="0.3">
      <c r="A80" s="24"/>
      <c r="B80" s="24"/>
      <c r="H80" s="9"/>
    </row>
    <row r="81" spans="1:8" s="8" customFormat="1" x14ac:dyDescent="0.3">
      <c r="A81" s="24"/>
      <c r="B81" s="24"/>
      <c r="H81" s="9"/>
    </row>
    <row r="82" spans="1:8" s="8" customFormat="1" x14ac:dyDescent="0.3">
      <c r="A82" s="24"/>
      <c r="B82" s="24"/>
      <c r="H82" s="9"/>
    </row>
    <row r="83" spans="1:8" s="8" customFormat="1" x14ac:dyDescent="0.3">
      <c r="A83" s="24"/>
      <c r="B83" s="24"/>
      <c r="H83" s="9"/>
    </row>
    <row r="84" spans="1:8" s="8" customFormat="1" x14ac:dyDescent="0.3">
      <c r="A84" s="24"/>
      <c r="B84" s="24"/>
      <c r="H84" s="9"/>
    </row>
    <row r="85" spans="1:8" s="8" customFormat="1" x14ac:dyDescent="0.3">
      <c r="A85" s="24"/>
      <c r="B85" s="24"/>
      <c r="H85" s="9"/>
    </row>
    <row r="86" spans="1:8" s="8" customFormat="1" x14ac:dyDescent="0.3">
      <c r="A86" s="24"/>
      <c r="B86" s="24"/>
      <c r="H86" s="9"/>
    </row>
    <row r="87" spans="1:8" s="8" customFormat="1" x14ac:dyDescent="0.3">
      <c r="A87" s="24"/>
      <c r="B87" s="24"/>
      <c r="H87" s="9"/>
    </row>
    <row r="88" spans="1:8" s="8" customFormat="1" x14ac:dyDescent="0.3">
      <c r="A88" s="24"/>
      <c r="B88" s="24"/>
      <c r="H88" s="9"/>
    </row>
    <row r="89" spans="1:8" s="8" customFormat="1" x14ac:dyDescent="0.3">
      <c r="A89" s="24"/>
      <c r="B89" s="24"/>
      <c r="H89" s="9"/>
    </row>
    <row r="90" spans="1:8" s="8" customFormat="1" x14ac:dyDescent="0.3">
      <c r="A90" s="24"/>
      <c r="B90" s="24"/>
      <c r="H90" s="9"/>
    </row>
    <row r="91" spans="1:8" s="8" customFormat="1" x14ac:dyDescent="0.3">
      <c r="A91" s="24"/>
      <c r="B91" s="24"/>
      <c r="H91" s="9"/>
    </row>
    <row r="92" spans="1:8" s="8" customFormat="1" x14ac:dyDescent="0.3">
      <c r="A92" s="24"/>
      <c r="B92" s="24"/>
      <c r="H92" s="9"/>
    </row>
    <row r="93" spans="1:8" s="8" customFormat="1" x14ac:dyDescent="0.3">
      <c r="A93" s="24"/>
      <c r="B93" s="24"/>
      <c r="H93" s="9"/>
    </row>
    <row r="94" spans="1:8" s="8" customFormat="1" x14ac:dyDescent="0.3">
      <c r="A94" s="24"/>
      <c r="B94" s="24"/>
      <c r="H94" s="9"/>
    </row>
    <row r="95" spans="1:8" s="8" customFormat="1" x14ac:dyDescent="0.3">
      <c r="A95" s="24"/>
      <c r="B95" s="24"/>
      <c r="H95" s="9"/>
    </row>
    <row r="96" spans="1:8" s="8" customFormat="1" x14ac:dyDescent="0.3">
      <c r="A96" s="24"/>
      <c r="B96" s="24"/>
      <c r="H96" s="9"/>
    </row>
    <row r="97" spans="1:8" s="8" customFormat="1" x14ac:dyDescent="0.3">
      <c r="A97" s="24"/>
      <c r="B97" s="24"/>
      <c r="H97" s="9"/>
    </row>
    <row r="98" spans="1:8" s="8" customFormat="1" x14ac:dyDescent="0.3">
      <c r="A98" s="24"/>
      <c r="B98" s="24"/>
      <c r="H98" s="9"/>
    </row>
    <row r="99" spans="1:8" s="8" customFormat="1" x14ac:dyDescent="0.3">
      <c r="A99" s="24"/>
      <c r="B99" s="24"/>
      <c r="H99" s="9"/>
    </row>
    <row r="100" spans="1:8" s="8" customFormat="1" x14ac:dyDescent="0.3">
      <c r="A100" s="24"/>
      <c r="B100" s="24"/>
      <c r="H100" s="9"/>
    </row>
    <row r="101" spans="1:8" s="8" customFormat="1" x14ac:dyDescent="0.3">
      <c r="A101" s="24"/>
      <c r="B101" s="24"/>
      <c r="H101" s="9"/>
    </row>
    <row r="102" spans="1:8" s="8" customFormat="1" x14ac:dyDescent="0.3">
      <c r="A102" s="24"/>
      <c r="B102" s="24"/>
      <c r="H102" s="9"/>
    </row>
    <row r="103" spans="1:8" s="8" customFormat="1" x14ac:dyDescent="0.3">
      <c r="A103" s="24"/>
      <c r="B103" s="24"/>
      <c r="H103" s="9"/>
    </row>
    <row r="104" spans="1:8" s="8" customFormat="1" x14ac:dyDescent="0.3">
      <c r="A104" s="24"/>
      <c r="B104" s="24"/>
      <c r="H104" s="9"/>
    </row>
    <row r="105" spans="1:8" s="8" customFormat="1" x14ac:dyDescent="0.3">
      <c r="A105" s="24"/>
      <c r="B105" s="24"/>
      <c r="H105" s="9"/>
    </row>
    <row r="106" spans="1:8" s="8" customFormat="1" x14ac:dyDescent="0.3">
      <c r="A106" s="24"/>
      <c r="B106" s="24"/>
      <c r="H106" s="9"/>
    </row>
    <row r="107" spans="1:8" s="8" customFormat="1" x14ac:dyDescent="0.3">
      <c r="A107" s="24"/>
      <c r="B107" s="24"/>
      <c r="H107" s="9"/>
    </row>
    <row r="108" spans="1:8" s="8" customFormat="1" x14ac:dyDescent="0.3">
      <c r="A108" s="24"/>
      <c r="B108" s="24"/>
      <c r="H108" s="9"/>
    </row>
    <row r="109" spans="1:8" s="8" customFormat="1" x14ac:dyDescent="0.3">
      <c r="A109" s="24"/>
      <c r="B109" s="24"/>
      <c r="H109" s="9"/>
    </row>
    <row r="110" spans="1:8" s="8" customFormat="1" x14ac:dyDescent="0.3">
      <c r="A110" s="24"/>
      <c r="B110" s="24"/>
      <c r="H110" s="9"/>
    </row>
    <row r="111" spans="1:8" s="8" customFormat="1" x14ac:dyDescent="0.3">
      <c r="A111" s="24"/>
      <c r="B111" s="24"/>
      <c r="H111" s="9"/>
    </row>
    <row r="112" spans="1:8" s="8" customFormat="1" x14ac:dyDescent="0.3">
      <c r="A112" s="24"/>
      <c r="B112" s="24"/>
      <c r="H112" s="9"/>
    </row>
    <row r="113" spans="1:8" s="8" customFormat="1" x14ac:dyDescent="0.3">
      <c r="A113" s="24"/>
      <c r="B113" s="24"/>
      <c r="H113" s="9"/>
    </row>
    <row r="114" spans="1:8" s="8" customFormat="1" x14ac:dyDescent="0.3">
      <c r="A114" s="24"/>
      <c r="B114" s="24"/>
      <c r="H114" s="9"/>
    </row>
    <row r="115" spans="1:8" s="8" customFormat="1" x14ac:dyDescent="0.3">
      <c r="A115" s="24"/>
      <c r="B115" s="24"/>
      <c r="H115" s="9"/>
    </row>
    <row r="116" spans="1:8" s="8" customFormat="1" x14ac:dyDescent="0.3">
      <c r="A116" s="24"/>
      <c r="B116" s="24"/>
      <c r="H116" s="9"/>
    </row>
    <row r="117" spans="1:8" s="8" customFormat="1" x14ac:dyDescent="0.3">
      <c r="A117" s="24"/>
      <c r="B117" s="24"/>
      <c r="H117" s="9"/>
    </row>
    <row r="118" spans="1:8" s="8" customFormat="1" x14ac:dyDescent="0.3">
      <c r="A118" s="24"/>
      <c r="B118" s="24"/>
      <c r="H118" s="9"/>
    </row>
    <row r="119" spans="1:8" s="8" customFormat="1" x14ac:dyDescent="0.3">
      <c r="A119" s="24"/>
      <c r="B119" s="24"/>
      <c r="H119" s="9"/>
    </row>
    <row r="120" spans="1:8" s="8" customFormat="1" x14ac:dyDescent="0.3">
      <c r="A120" s="24"/>
      <c r="B120" s="24"/>
      <c r="H120" s="9"/>
    </row>
    <row r="121" spans="1:8" s="8" customFormat="1" x14ac:dyDescent="0.3">
      <c r="A121" s="24"/>
      <c r="B121" s="24"/>
      <c r="H121" s="9"/>
    </row>
    <row r="122" spans="1:8" s="8" customFormat="1" x14ac:dyDescent="0.3">
      <c r="A122" s="24"/>
      <c r="B122" s="24"/>
      <c r="H122" s="9"/>
    </row>
    <row r="123" spans="1:8" s="8" customFormat="1" x14ac:dyDescent="0.3">
      <c r="A123" s="24"/>
      <c r="B123" s="24"/>
      <c r="H123" s="9"/>
    </row>
    <row r="124" spans="1:8" s="8" customFormat="1" x14ac:dyDescent="0.3">
      <c r="A124" s="24"/>
      <c r="B124" s="24"/>
      <c r="H124" s="9"/>
    </row>
    <row r="125" spans="1:8" s="8" customFormat="1" x14ac:dyDescent="0.3">
      <c r="A125" s="24"/>
      <c r="B125" s="24"/>
      <c r="H125" s="9"/>
    </row>
    <row r="126" spans="1:8" s="8" customFormat="1" x14ac:dyDescent="0.3">
      <c r="A126" s="24"/>
      <c r="B126" s="24"/>
      <c r="H126" s="9"/>
    </row>
    <row r="127" spans="1:8" s="8" customFormat="1" x14ac:dyDescent="0.3">
      <c r="A127" s="24"/>
      <c r="B127" s="24"/>
      <c r="H127" s="9"/>
    </row>
    <row r="128" spans="1:8" s="8" customFormat="1" x14ac:dyDescent="0.3">
      <c r="A128" s="24"/>
      <c r="B128" s="24"/>
      <c r="H128" s="9"/>
    </row>
    <row r="129" spans="1:8" s="8" customFormat="1" x14ac:dyDescent="0.3">
      <c r="A129" s="24"/>
      <c r="B129" s="24"/>
      <c r="H129" s="9"/>
    </row>
    <row r="130" spans="1:8" s="8" customFormat="1" x14ac:dyDescent="0.3">
      <c r="A130" s="24"/>
      <c r="B130" s="24"/>
      <c r="H130" s="9"/>
    </row>
    <row r="131" spans="1:8" s="8" customFormat="1" x14ac:dyDescent="0.3">
      <c r="A131" s="24"/>
      <c r="B131" s="24"/>
      <c r="H131" s="9"/>
    </row>
    <row r="132" spans="1:8" s="8" customFormat="1" x14ac:dyDescent="0.3">
      <c r="A132" s="24"/>
      <c r="B132" s="24"/>
      <c r="H132" s="9"/>
    </row>
    <row r="133" spans="1:8" s="8" customFormat="1" x14ac:dyDescent="0.3">
      <c r="A133" s="24"/>
      <c r="B133" s="24"/>
      <c r="H133" s="9"/>
    </row>
    <row r="134" spans="1:8" s="8" customFormat="1" x14ac:dyDescent="0.3">
      <c r="A134" s="24"/>
      <c r="B134" s="24"/>
      <c r="H134" s="9"/>
    </row>
    <row r="135" spans="1:8" s="8" customFormat="1" x14ac:dyDescent="0.3">
      <c r="A135" s="24"/>
      <c r="B135" s="24"/>
      <c r="H135" s="9"/>
    </row>
    <row r="136" spans="1:8" s="8" customFormat="1" x14ac:dyDescent="0.3">
      <c r="A136" s="24"/>
      <c r="B136" s="24"/>
      <c r="H136" s="9"/>
    </row>
    <row r="137" spans="1:8" s="8" customFormat="1" x14ac:dyDescent="0.3">
      <c r="A137" s="24"/>
      <c r="B137" s="24"/>
      <c r="H137" s="9"/>
    </row>
    <row r="138" spans="1:8" s="8" customFormat="1" x14ac:dyDescent="0.3">
      <c r="A138" s="24"/>
      <c r="B138" s="24"/>
      <c r="H138" s="9"/>
    </row>
    <row r="139" spans="1:8" s="8" customFormat="1" x14ac:dyDescent="0.3">
      <c r="A139" s="24"/>
      <c r="B139" s="24"/>
      <c r="H139" s="9"/>
    </row>
    <row r="140" spans="1:8" s="8" customFormat="1" x14ac:dyDescent="0.3">
      <c r="A140" s="24"/>
      <c r="B140" s="24"/>
      <c r="H140" s="9"/>
    </row>
    <row r="141" spans="1:8" s="8" customFormat="1" x14ac:dyDescent="0.3">
      <c r="A141" s="24"/>
      <c r="B141" s="24"/>
      <c r="H141" s="9"/>
    </row>
    <row r="142" spans="1:8" s="8" customFormat="1" x14ac:dyDescent="0.3">
      <c r="A142" s="24"/>
      <c r="B142" s="24"/>
      <c r="H142" s="9"/>
    </row>
    <row r="143" spans="1:8" s="8" customFormat="1" x14ac:dyDescent="0.3">
      <c r="A143" s="24"/>
      <c r="B143" s="24"/>
      <c r="H143" s="9"/>
    </row>
    <row r="144" spans="1:8" s="8" customFormat="1" x14ac:dyDescent="0.3">
      <c r="A144" s="24"/>
      <c r="B144" s="24"/>
      <c r="H144" s="9"/>
    </row>
    <row r="145" spans="1:8" s="8" customFormat="1" x14ac:dyDescent="0.3">
      <c r="A145" s="24"/>
      <c r="B145" s="24"/>
      <c r="H145" s="9"/>
    </row>
    <row r="146" spans="1:8" s="8" customFormat="1" x14ac:dyDescent="0.3">
      <c r="A146" s="24"/>
      <c r="B146" s="24"/>
      <c r="H146" s="9"/>
    </row>
    <row r="147" spans="1:8" s="8" customFormat="1" x14ac:dyDescent="0.3">
      <c r="A147" s="24"/>
      <c r="B147" s="24"/>
      <c r="H147" s="9"/>
    </row>
    <row r="148" spans="1:8" s="8" customFormat="1" x14ac:dyDescent="0.3">
      <c r="A148" s="24"/>
      <c r="B148" s="24"/>
      <c r="H148" s="9"/>
    </row>
    <row r="149" spans="1:8" s="8" customFormat="1" x14ac:dyDescent="0.3">
      <c r="A149" s="24"/>
      <c r="B149" s="24"/>
      <c r="H149" s="9"/>
    </row>
    <row r="150" spans="1:8" s="8" customFormat="1" x14ac:dyDescent="0.3">
      <c r="A150" s="24"/>
      <c r="B150" s="24"/>
      <c r="H150" s="9"/>
    </row>
    <row r="151" spans="1:8" s="8" customFormat="1" x14ac:dyDescent="0.3">
      <c r="A151" s="24"/>
      <c r="B151" s="24"/>
      <c r="H151" s="9"/>
    </row>
    <row r="152" spans="1:8" s="8" customFormat="1" x14ac:dyDescent="0.3">
      <c r="A152" s="24"/>
      <c r="B152" s="24"/>
      <c r="H152" s="9"/>
    </row>
    <row r="153" spans="1:8" s="8" customFormat="1" x14ac:dyDescent="0.3">
      <c r="A153" s="24"/>
      <c r="B153" s="24"/>
      <c r="H153" s="9"/>
    </row>
    <row r="154" spans="1:8" s="8" customFormat="1" x14ac:dyDescent="0.3">
      <c r="A154" s="24"/>
      <c r="B154" s="24"/>
      <c r="H154" s="9"/>
    </row>
    <row r="155" spans="1:8" s="8" customFormat="1" x14ac:dyDescent="0.3">
      <c r="A155" s="24"/>
      <c r="B155" s="24"/>
      <c r="H155" s="9"/>
    </row>
    <row r="156" spans="1:8" s="8" customFormat="1" x14ac:dyDescent="0.3">
      <c r="A156" s="24"/>
      <c r="B156" s="24"/>
      <c r="H156" s="9"/>
    </row>
    <row r="157" spans="1:8" s="8" customFormat="1" x14ac:dyDescent="0.3">
      <c r="A157" s="24"/>
      <c r="B157" s="24"/>
      <c r="H157" s="9"/>
    </row>
    <row r="158" spans="1:8" s="8" customFormat="1" x14ac:dyDescent="0.3">
      <c r="A158" s="24"/>
      <c r="B158" s="24"/>
      <c r="H158" s="9"/>
    </row>
    <row r="159" spans="1:8" s="8" customFormat="1" x14ac:dyDescent="0.3">
      <c r="A159" s="24"/>
      <c r="B159" s="24"/>
      <c r="H159" s="9"/>
    </row>
    <row r="160" spans="1:8" s="8" customFormat="1" x14ac:dyDescent="0.3">
      <c r="A160" s="24"/>
      <c r="B160" s="24"/>
      <c r="H160" s="9"/>
    </row>
    <row r="161" spans="1:8" s="8" customFormat="1" x14ac:dyDescent="0.3">
      <c r="A161" s="24"/>
      <c r="B161" s="24"/>
      <c r="H161" s="9"/>
    </row>
    <row r="162" spans="1:8" s="8" customFormat="1" x14ac:dyDescent="0.3">
      <c r="A162" s="24"/>
      <c r="B162" s="24"/>
      <c r="H162" s="9"/>
    </row>
    <row r="163" spans="1:8" s="8" customFormat="1" x14ac:dyDescent="0.3">
      <c r="A163" s="24"/>
      <c r="B163" s="24"/>
      <c r="H163" s="9"/>
    </row>
    <row r="164" spans="1:8" s="8" customFormat="1" x14ac:dyDescent="0.3">
      <c r="A164" s="24"/>
      <c r="B164" s="24"/>
      <c r="H164" s="9"/>
    </row>
    <row r="165" spans="1:8" s="8" customFormat="1" x14ac:dyDescent="0.3">
      <c r="A165" s="24"/>
      <c r="B165" s="24"/>
      <c r="H165" s="9"/>
    </row>
    <row r="166" spans="1:8" s="8" customFormat="1" x14ac:dyDescent="0.3">
      <c r="A166" s="24"/>
      <c r="B166" s="24"/>
      <c r="H166" s="9"/>
    </row>
    <row r="167" spans="1:8" s="8" customFormat="1" x14ac:dyDescent="0.3">
      <c r="A167" s="24"/>
      <c r="B167" s="24"/>
      <c r="H167" s="9"/>
    </row>
    <row r="168" spans="1:8" s="8" customFormat="1" x14ac:dyDescent="0.3">
      <c r="A168" s="24"/>
      <c r="B168" s="24"/>
      <c r="H168" s="9"/>
    </row>
    <row r="169" spans="1:8" s="8" customFormat="1" x14ac:dyDescent="0.3">
      <c r="A169" s="24"/>
      <c r="B169" s="24"/>
      <c r="H169" s="9"/>
    </row>
    <row r="170" spans="1:8" s="8" customFormat="1" x14ac:dyDescent="0.3">
      <c r="A170" s="24"/>
      <c r="B170" s="24"/>
      <c r="H170" s="9"/>
    </row>
    <row r="171" spans="1:8" s="8" customFormat="1" x14ac:dyDescent="0.3">
      <c r="A171" s="24"/>
      <c r="B171" s="24"/>
      <c r="H171" s="9"/>
    </row>
    <row r="172" spans="1:8" s="8" customFormat="1" x14ac:dyDescent="0.3">
      <c r="A172" s="24"/>
      <c r="B172" s="24"/>
      <c r="H172" s="9"/>
    </row>
    <row r="173" spans="1:8" s="8" customFormat="1" x14ac:dyDescent="0.3">
      <c r="A173" s="24"/>
      <c r="B173" s="24"/>
      <c r="H173" s="9"/>
    </row>
    <row r="174" spans="1:8" s="8" customFormat="1" x14ac:dyDescent="0.3">
      <c r="A174" s="24"/>
      <c r="B174" s="24"/>
      <c r="H174" s="9"/>
    </row>
    <row r="175" spans="1:8" s="8" customFormat="1" x14ac:dyDescent="0.3">
      <c r="A175" s="24"/>
      <c r="B175" s="24"/>
      <c r="H175" s="9"/>
    </row>
    <row r="176" spans="1:8" s="8" customFormat="1" x14ac:dyDescent="0.3">
      <c r="A176" s="24"/>
      <c r="B176" s="24"/>
      <c r="H176" s="9"/>
    </row>
    <row r="177" spans="1:8" s="8" customFormat="1" x14ac:dyDescent="0.3">
      <c r="A177" s="24"/>
      <c r="B177" s="24"/>
      <c r="H177" s="9"/>
    </row>
    <row r="178" spans="1:8" s="8" customFormat="1" x14ac:dyDescent="0.3">
      <c r="A178" s="24"/>
      <c r="B178" s="24"/>
      <c r="H178" s="9"/>
    </row>
    <row r="179" spans="1:8" s="8" customFormat="1" x14ac:dyDescent="0.3">
      <c r="A179" s="24"/>
      <c r="B179" s="24"/>
      <c r="H179" s="9"/>
    </row>
    <row r="180" spans="1:8" s="8" customFormat="1" x14ac:dyDescent="0.3">
      <c r="A180" s="24"/>
      <c r="B180" s="24"/>
      <c r="H180" s="9"/>
    </row>
    <row r="181" spans="1:8" s="8" customFormat="1" x14ac:dyDescent="0.3">
      <c r="A181" s="24"/>
      <c r="B181" s="24"/>
      <c r="H181" s="9"/>
    </row>
    <row r="182" spans="1:8" s="8" customFormat="1" x14ac:dyDescent="0.3">
      <c r="A182" s="24"/>
      <c r="B182" s="24"/>
      <c r="H182" s="9"/>
    </row>
    <row r="183" spans="1:8" s="8" customFormat="1" x14ac:dyDescent="0.3">
      <c r="A183" s="24"/>
      <c r="B183" s="24"/>
      <c r="H183" s="9"/>
    </row>
    <row r="184" spans="1:8" s="8" customFormat="1" x14ac:dyDescent="0.3">
      <c r="A184" s="24"/>
      <c r="B184" s="24"/>
      <c r="H184" s="9"/>
    </row>
    <row r="185" spans="1:8" s="8" customFormat="1" x14ac:dyDescent="0.3">
      <c r="A185" s="24"/>
      <c r="B185" s="24"/>
      <c r="H185" s="9"/>
    </row>
    <row r="186" spans="1:8" s="8" customFormat="1" x14ac:dyDescent="0.3">
      <c r="A186" s="24"/>
      <c r="B186" s="24"/>
      <c r="H186" s="9"/>
    </row>
    <row r="187" spans="1:8" s="8" customFormat="1" x14ac:dyDescent="0.3">
      <c r="A187" s="24"/>
      <c r="B187" s="24"/>
      <c r="H187" s="9"/>
    </row>
    <row r="188" spans="1:8" s="8" customFormat="1" x14ac:dyDescent="0.3">
      <c r="A188" s="24"/>
      <c r="B188" s="24"/>
      <c r="H188" s="9"/>
    </row>
    <row r="189" spans="1:8" s="8" customFormat="1" x14ac:dyDescent="0.3">
      <c r="A189" s="24"/>
      <c r="B189" s="24"/>
      <c r="H189" s="9"/>
    </row>
    <row r="190" spans="1:8" s="8" customFormat="1" x14ac:dyDescent="0.3">
      <c r="A190" s="24"/>
      <c r="B190" s="24"/>
      <c r="H190" s="9"/>
    </row>
    <row r="191" spans="1:8" s="8" customFormat="1" x14ac:dyDescent="0.3">
      <c r="A191" s="24"/>
      <c r="B191" s="24"/>
      <c r="H191" s="9"/>
    </row>
    <row r="192" spans="1:8" s="8" customFormat="1" x14ac:dyDescent="0.3">
      <c r="A192" s="24"/>
      <c r="B192" s="24"/>
      <c r="H192" s="9"/>
    </row>
    <row r="193" spans="1:8" s="8" customFormat="1" x14ac:dyDescent="0.3">
      <c r="A193" s="24"/>
      <c r="B193" s="24"/>
      <c r="H193" s="9"/>
    </row>
    <row r="194" spans="1:8" s="8" customFormat="1" x14ac:dyDescent="0.3">
      <c r="A194" s="24"/>
      <c r="B194" s="24"/>
      <c r="H194" s="9"/>
    </row>
    <row r="195" spans="1:8" s="8" customFormat="1" x14ac:dyDescent="0.3">
      <c r="A195" s="24"/>
      <c r="B195" s="24"/>
      <c r="H195" s="9"/>
    </row>
    <row r="196" spans="1:8" s="8" customFormat="1" x14ac:dyDescent="0.3">
      <c r="A196" s="24"/>
      <c r="B196" s="24"/>
      <c r="H196" s="9"/>
    </row>
    <row r="197" spans="1:8" s="8" customFormat="1" x14ac:dyDescent="0.3">
      <c r="A197" s="24"/>
      <c r="B197" s="24"/>
      <c r="H197" s="9"/>
    </row>
    <row r="198" spans="1:8" s="8" customFormat="1" x14ac:dyDescent="0.3">
      <c r="A198" s="24"/>
      <c r="B198" s="24"/>
      <c r="H198" s="9"/>
    </row>
    <row r="199" spans="1:8" s="8" customFormat="1" x14ac:dyDescent="0.3">
      <c r="A199" s="24"/>
      <c r="B199" s="24"/>
      <c r="H199" s="9"/>
    </row>
    <row r="200" spans="1:8" s="8" customFormat="1" x14ac:dyDescent="0.3">
      <c r="A200" s="24"/>
      <c r="B200" s="24"/>
      <c r="H200" s="9"/>
    </row>
    <row r="201" spans="1:8" s="8" customFormat="1" x14ac:dyDescent="0.3">
      <c r="A201" s="24"/>
      <c r="B201" s="24"/>
      <c r="H201" s="9"/>
    </row>
    <row r="202" spans="1:8" s="8" customFormat="1" x14ac:dyDescent="0.3">
      <c r="A202" s="24"/>
      <c r="B202" s="24"/>
      <c r="H202" s="9"/>
    </row>
    <row r="203" spans="1:8" s="8" customFormat="1" x14ac:dyDescent="0.3">
      <c r="A203" s="24"/>
      <c r="B203" s="24"/>
      <c r="H203" s="9"/>
    </row>
    <row r="204" spans="1:8" s="8" customFormat="1" x14ac:dyDescent="0.3">
      <c r="A204" s="24"/>
      <c r="B204" s="24"/>
      <c r="H204" s="9"/>
    </row>
    <row r="205" spans="1:8" s="8" customFormat="1" x14ac:dyDescent="0.3">
      <c r="A205" s="24"/>
      <c r="B205" s="24"/>
      <c r="H205" s="9"/>
    </row>
    <row r="206" spans="1:8" s="8" customFormat="1" x14ac:dyDescent="0.3">
      <c r="A206" s="24"/>
      <c r="B206" s="24"/>
      <c r="H206" s="9"/>
    </row>
    <row r="207" spans="1:8" s="8" customFormat="1" x14ac:dyDescent="0.3">
      <c r="A207" s="24"/>
      <c r="B207" s="24"/>
      <c r="H207" s="9"/>
    </row>
    <row r="208" spans="1:8" s="8" customFormat="1" x14ac:dyDescent="0.3">
      <c r="A208" s="24"/>
      <c r="B208" s="24"/>
      <c r="H208" s="9"/>
    </row>
    <row r="209" spans="1:8" s="8" customFormat="1" x14ac:dyDescent="0.3">
      <c r="A209" s="24"/>
      <c r="B209" s="24"/>
      <c r="H209" s="9"/>
    </row>
    <row r="210" spans="1:8" s="8" customFormat="1" x14ac:dyDescent="0.3">
      <c r="A210" s="24"/>
      <c r="B210" s="24"/>
      <c r="H210" s="9"/>
    </row>
    <row r="211" spans="1:8" s="8" customFormat="1" x14ac:dyDescent="0.3">
      <c r="A211" s="24"/>
      <c r="B211" s="24"/>
      <c r="H211" s="9"/>
    </row>
    <row r="212" spans="1:8" s="8" customFormat="1" x14ac:dyDescent="0.3">
      <c r="A212" s="24"/>
      <c r="B212" s="24"/>
      <c r="H212" s="9"/>
    </row>
    <row r="213" spans="1:8" s="8" customFormat="1" x14ac:dyDescent="0.3">
      <c r="A213" s="24"/>
      <c r="B213" s="24"/>
      <c r="H213" s="9"/>
    </row>
    <row r="214" spans="1:8" s="8" customFormat="1" x14ac:dyDescent="0.3">
      <c r="A214" s="24"/>
      <c r="B214" s="24"/>
      <c r="H214" s="9"/>
    </row>
    <row r="215" spans="1:8" s="8" customFormat="1" x14ac:dyDescent="0.3">
      <c r="A215" s="24"/>
      <c r="B215" s="24"/>
      <c r="H215" s="9"/>
    </row>
    <row r="216" spans="1:8" s="8" customFormat="1" x14ac:dyDescent="0.3">
      <c r="A216" s="24"/>
      <c r="B216" s="24"/>
      <c r="H216" s="9"/>
    </row>
    <row r="217" spans="1:8" s="8" customFormat="1" x14ac:dyDescent="0.3">
      <c r="A217" s="24"/>
      <c r="B217" s="24"/>
      <c r="H217" s="9"/>
    </row>
    <row r="218" spans="1:8" s="8" customFormat="1" x14ac:dyDescent="0.3">
      <c r="A218" s="24"/>
      <c r="B218" s="24"/>
      <c r="H218" s="9"/>
    </row>
    <row r="219" spans="1:8" s="8" customFormat="1" x14ac:dyDescent="0.3">
      <c r="A219" s="24"/>
      <c r="B219" s="24"/>
      <c r="H219" s="9"/>
    </row>
    <row r="220" spans="1:8" s="8" customFormat="1" x14ac:dyDescent="0.3">
      <c r="A220" s="24"/>
      <c r="B220" s="24"/>
      <c r="H220" s="9"/>
    </row>
    <row r="221" spans="1:8" s="8" customFormat="1" x14ac:dyDescent="0.3">
      <c r="A221" s="24"/>
      <c r="B221" s="24"/>
      <c r="H221" s="9"/>
    </row>
  </sheetData>
  <sheetProtection password="DFDF" sheet="1" objects="1" scenarios="1"/>
  <mergeCells count="3">
    <mergeCell ref="A5:C5"/>
    <mergeCell ref="A21:C21"/>
    <mergeCell ref="A1:C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zoomScaleNormal="100" workbookViewId="0">
      <selection activeCell="I14" sqref="I14"/>
    </sheetView>
  </sheetViews>
  <sheetFormatPr defaultRowHeight="14.4" x14ac:dyDescent="0.3"/>
  <cols>
    <col min="1" max="1" width="4.88671875" customWidth="1"/>
    <col min="2" max="2" width="26.77734375" customWidth="1"/>
    <col min="3" max="3" width="10.5546875" bestFit="1" customWidth="1"/>
    <col min="4" max="4" width="5.44140625" customWidth="1"/>
    <col min="5" max="5" width="25.5546875" bestFit="1" customWidth="1"/>
    <col min="7" max="7" width="5.21875" customWidth="1"/>
  </cols>
  <sheetData>
    <row r="1" spans="1:7" s="1" customFormat="1" ht="18.600000000000001" customHeight="1" x14ac:dyDescent="0.3"/>
    <row r="2" spans="1:7" s="1" customFormat="1" ht="18.600000000000001" customHeight="1" x14ac:dyDescent="0.35">
      <c r="A2" s="152" t="s">
        <v>102</v>
      </c>
      <c r="B2" s="152"/>
      <c r="C2" s="152"/>
      <c r="D2" s="152"/>
      <c r="E2" s="152"/>
      <c r="F2" s="152"/>
      <c r="G2" s="151"/>
    </row>
    <row r="3" spans="1:7" s="1" customFormat="1" ht="18.600000000000001" customHeight="1" x14ac:dyDescent="0.4">
      <c r="A3" s="150" t="s">
        <v>103</v>
      </c>
      <c r="B3" s="150"/>
      <c r="C3" s="150"/>
      <c r="D3" s="150"/>
      <c r="E3" s="150"/>
      <c r="F3" s="150"/>
      <c r="G3" s="151"/>
    </row>
    <row r="4" spans="1:7" s="1" customFormat="1" ht="18.600000000000001" customHeight="1" thickBot="1" x14ac:dyDescent="0.35">
      <c r="A4" s="25"/>
      <c r="B4" s="25"/>
      <c r="C4" s="25"/>
      <c r="D4" s="25"/>
      <c r="E4" s="25"/>
      <c r="F4" s="25"/>
      <c r="G4" s="25"/>
    </row>
    <row r="5" spans="1:7" s="1" customFormat="1" ht="18.600000000000001" customHeight="1" thickBot="1" x14ac:dyDescent="0.35"/>
    <row r="6" spans="1:7" ht="15" thickBot="1" x14ac:dyDescent="0.35">
      <c r="B6" s="43" t="s">
        <v>48</v>
      </c>
      <c r="C6" s="44"/>
      <c r="E6" s="43" t="s">
        <v>48</v>
      </c>
      <c r="F6" s="44"/>
    </row>
    <row r="8" spans="1:7" ht="18.600000000000001" thickBot="1" x14ac:dyDescent="0.4">
      <c r="B8" s="148" t="s">
        <v>104</v>
      </c>
      <c r="C8" s="148"/>
      <c r="E8" s="149" t="s">
        <v>105</v>
      </c>
      <c r="F8" s="149"/>
    </row>
    <row r="9" spans="1:7" x14ac:dyDescent="0.3">
      <c r="B9" s="39" t="s">
        <v>40</v>
      </c>
      <c r="C9" s="101">
        <v>125</v>
      </c>
      <c r="E9" s="39" t="s">
        <v>40</v>
      </c>
      <c r="F9" s="101">
        <v>125</v>
      </c>
    </row>
    <row r="10" spans="1:7" x14ac:dyDescent="0.3">
      <c r="B10" s="42" t="s">
        <v>41</v>
      </c>
      <c r="C10" s="102">
        <v>6</v>
      </c>
      <c r="E10" s="42" t="s">
        <v>41</v>
      </c>
      <c r="F10" s="102">
        <v>6</v>
      </c>
    </row>
    <row r="11" spans="1:7" x14ac:dyDescent="0.3">
      <c r="B11" s="42" t="s">
        <v>51</v>
      </c>
      <c r="C11" s="102">
        <v>15</v>
      </c>
      <c r="E11" s="42" t="s">
        <v>51</v>
      </c>
      <c r="F11" s="102">
        <v>15</v>
      </c>
    </row>
    <row r="12" spans="1:7" x14ac:dyDescent="0.3">
      <c r="B12" s="42" t="s">
        <v>42</v>
      </c>
      <c r="C12" s="102">
        <v>200</v>
      </c>
      <c r="E12" s="42" t="s">
        <v>42</v>
      </c>
      <c r="F12" s="102">
        <v>200</v>
      </c>
    </row>
    <row r="13" spans="1:7" x14ac:dyDescent="0.3">
      <c r="B13" s="42" t="s">
        <v>41</v>
      </c>
      <c r="C13" s="102">
        <v>3</v>
      </c>
      <c r="E13" s="42" t="s">
        <v>41</v>
      </c>
      <c r="F13" s="102">
        <v>3</v>
      </c>
    </row>
    <row r="14" spans="1:7" ht="15" thickBot="1" x14ac:dyDescent="0.35">
      <c r="B14" s="42" t="s">
        <v>52</v>
      </c>
      <c r="C14" s="103">
        <v>10</v>
      </c>
      <c r="E14" s="42" t="s">
        <v>52</v>
      </c>
      <c r="F14" s="102">
        <v>10</v>
      </c>
    </row>
    <row r="15" spans="1:7" ht="15" thickBot="1" x14ac:dyDescent="0.35">
      <c r="B15" s="98" t="s">
        <v>43</v>
      </c>
      <c r="C15" s="100">
        <v>150</v>
      </c>
      <c r="E15" s="42" t="s">
        <v>44</v>
      </c>
      <c r="F15" s="105">
        <v>0.35</v>
      </c>
    </row>
    <row r="16" spans="1:7" ht="15" thickBot="1" x14ac:dyDescent="0.35">
      <c r="B16" s="42" t="s">
        <v>44</v>
      </c>
      <c r="C16" s="104">
        <v>35</v>
      </c>
      <c r="E16" s="98" t="s">
        <v>106</v>
      </c>
      <c r="F16" s="100">
        <v>18</v>
      </c>
    </row>
    <row r="17" spans="2:6" ht="15" thickBot="1" x14ac:dyDescent="0.35">
      <c r="B17" s="42" t="s">
        <v>45</v>
      </c>
      <c r="C17" s="90">
        <f>(42.3-SQRT((42.3)^2-(4*1.53)*(72.7+C15)))/(2*1.53)</f>
        <v>7.0756104849867389</v>
      </c>
      <c r="E17" s="41" t="s">
        <v>45</v>
      </c>
      <c r="F17" s="99">
        <f>F16*F15</f>
        <v>6.3</v>
      </c>
    </row>
    <row r="18" spans="2:6" ht="15" thickBot="1" x14ac:dyDescent="0.35">
      <c r="B18" s="41" t="s">
        <v>46</v>
      </c>
      <c r="C18" s="91">
        <f>C17/(C16/100)</f>
        <v>20.216029957104968</v>
      </c>
      <c r="E18" s="89"/>
      <c r="F18" s="96"/>
    </row>
    <row r="19" spans="2:6" ht="15" thickBot="1" x14ac:dyDescent="0.35">
      <c r="B19" s="1"/>
      <c r="C19" s="92"/>
      <c r="E19" s="1"/>
      <c r="F19" s="92"/>
    </row>
    <row r="20" spans="2:6" x14ac:dyDescent="0.3">
      <c r="B20" s="39" t="s">
        <v>49</v>
      </c>
      <c r="C20" s="93">
        <f>(((C10*30)*C9*C11+((C13*30)*C12*C14))/2000)</f>
        <v>258.75</v>
      </c>
      <c r="E20" s="39" t="s">
        <v>49</v>
      </c>
      <c r="F20" s="93">
        <f>(((F10*30)*F9*F11+((F13*30)*F12*F14))/2000)</f>
        <v>258.75</v>
      </c>
    </row>
    <row r="21" spans="2:6" x14ac:dyDescent="0.3">
      <c r="B21" s="40" t="s">
        <v>50</v>
      </c>
      <c r="C21" s="94">
        <f>C20/(C16/100)</f>
        <v>739.28571428571433</v>
      </c>
      <c r="E21" s="40" t="s">
        <v>50</v>
      </c>
      <c r="F21" s="94">
        <f>F20/F15</f>
        <v>739.28571428571433</v>
      </c>
    </row>
    <row r="22" spans="2:6" ht="15" thickBot="1" x14ac:dyDescent="0.35">
      <c r="B22" s="41" t="s">
        <v>47</v>
      </c>
      <c r="C22" s="95">
        <f>C20/C17</f>
        <v>36.569282685787208</v>
      </c>
      <c r="E22" s="41" t="s">
        <v>47</v>
      </c>
      <c r="F22" s="97">
        <f>F21/F16</f>
        <v>41.071428571428577</v>
      </c>
    </row>
    <row r="23" spans="2:6" x14ac:dyDescent="0.3">
      <c r="B23" s="1"/>
      <c r="C23" s="1"/>
    </row>
  </sheetData>
  <sheetProtection password="DFDF" sheet="1" objects="1" scenarios="1"/>
  <mergeCells count="4">
    <mergeCell ref="B8:C8"/>
    <mergeCell ref="E8:F8"/>
    <mergeCell ref="A3:G3"/>
    <mergeCell ref="A2:G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N16" sqref="N16"/>
    </sheetView>
  </sheetViews>
  <sheetFormatPr defaultRowHeight="14.4" x14ac:dyDescent="0.3"/>
  <cols>
    <col min="1" max="1" width="27" customWidth="1"/>
    <col min="2" max="12" width="5.5546875" customWidth="1"/>
  </cols>
  <sheetData>
    <row r="1" spans="1:12" s="1" customFormat="1" ht="55.8" customHeight="1" x14ac:dyDescent="0.3">
      <c r="A1" s="159" t="s">
        <v>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s="1" customFormat="1" x14ac:dyDescent="0.3">
      <c r="A2" s="160" t="s">
        <v>94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s="1" customFormat="1" ht="15" thickBot="1" x14ac:dyDescent="0.35"/>
    <row r="4" spans="1:12" ht="15" thickBot="1" x14ac:dyDescent="0.35">
      <c r="A4" s="56"/>
      <c r="B4" s="57"/>
      <c r="C4" s="153" t="s">
        <v>60</v>
      </c>
      <c r="D4" s="153"/>
      <c r="E4" s="153"/>
      <c r="F4" s="153"/>
      <c r="G4" s="154" t="s">
        <v>58</v>
      </c>
      <c r="H4" s="154"/>
      <c r="I4" s="155" t="s">
        <v>59</v>
      </c>
      <c r="J4" s="155"/>
      <c r="K4" s="155"/>
      <c r="L4" s="156"/>
    </row>
    <row r="5" spans="1:12" x14ac:dyDescent="0.3">
      <c r="A5" s="45"/>
      <c r="B5" s="46" t="s">
        <v>69</v>
      </c>
      <c r="C5" s="47" t="s">
        <v>72</v>
      </c>
      <c r="D5" s="47" t="s">
        <v>55</v>
      </c>
      <c r="E5" s="47" t="s">
        <v>56</v>
      </c>
      <c r="F5" s="47" t="s">
        <v>57</v>
      </c>
      <c r="G5" s="48" t="s">
        <v>71</v>
      </c>
      <c r="H5" s="48" t="s">
        <v>70</v>
      </c>
      <c r="I5" s="49" t="s">
        <v>73</v>
      </c>
      <c r="J5" s="49" t="s">
        <v>74</v>
      </c>
      <c r="K5" s="49" t="s">
        <v>75</v>
      </c>
      <c r="L5" s="50" t="s">
        <v>76</v>
      </c>
    </row>
    <row r="6" spans="1:12" s="1" customFormat="1" ht="15" thickBot="1" x14ac:dyDescent="0.35">
      <c r="A6" s="65" t="s">
        <v>101</v>
      </c>
      <c r="B6" s="51" t="s">
        <v>53</v>
      </c>
      <c r="C6" s="52" t="s">
        <v>53</v>
      </c>
      <c r="D6" s="157" t="s">
        <v>54</v>
      </c>
      <c r="E6" s="158"/>
      <c r="F6" s="158"/>
      <c r="G6" s="53" t="s">
        <v>53</v>
      </c>
      <c r="H6" s="53" t="s">
        <v>53</v>
      </c>
      <c r="I6" s="54" t="s">
        <v>53</v>
      </c>
      <c r="J6" s="54" t="s">
        <v>53</v>
      </c>
      <c r="K6" s="54" t="s">
        <v>53</v>
      </c>
      <c r="L6" s="55" t="s">
        <v>53</v>
      </c>
    </row>
    <row r="7" spans="1:12" x14ac:dyDescent="0.3">
      <c r="A7" s="80" t="s">
        <v>61</v>
      </c>
      <c r="B7" s="66">
        <v>24</v>
      </c>
      <c r="C7" s="74">
        <v>61</v>
      </c>
      <c r="D7" s="70">
        <v>62</v>
      </c>
      <c r="E7" s="59">
        <v>31</v>
      </c>
      <c r="F7" s="66">
        <v>61</v>
      </c>
      <c r="G7" s="74">
        <v>19</v>
      </c>
      <c r="H7" s="70">
        <v>18</v>
      </c>
      <c r="I7" s="59">
        <v>27</v>
      </c>
      <c r="J7" s="59">
        <v>34</v>
      </c>
      <c r="K7" s="59">
        <v>46</v>
      </c>
      <c r="L7" s="81">
        <v>41</v>
      </c>
    </row>
    <row r="8" spans="1:12" x14ac:dyDescent="0.3">
      <c r="A8" s="42" t="s">
        <v>62</v>
      </c>
      <c r="B8" s="67">
        <v>88</v>
      </c>
      <c r="C8" s="75">
        <v>50</v>
      </c>
      <c r="D8" s="71">
        <v>50</v>
      </c>
      <c r="E8" s="58">
        <v>12</v>
      </c>
      <c r="F8" s="67">
        <v>49</v>
      </c>
      <c r="G8" s="75">
        <v>13</v>
      </c>
      <c r="H8" s="71">
        <v>30</v>
      </c>
      <c r="I8" s="58">
        <v>38</v>
      </c>
      <c r="J8" s="58">
        <v>45</v>
      </c>
      <c r="K8" s="58">
        <v>59</v>
      </c>
      <c r="L8" s="82">
        <v>92</v>
      </c>
    </row>
    <row r="9" spans="1:12" x14ac:dyDescent="0.3">
      <c r="A9" s="42" t="s">
        <v>63</v>
      </c>
      <c r="B9" s="67">
        <v>30</v>
      </c>
      <c r="C9" s="75">
        <v>55</v>
      </c>
      <c r="D9" s="71">
        <v>55</v>
      </c>
      <c r="E9" s="58">
        <v>21</v>
      </c>
      <c r="F9" s="67">
        <v>55</v>
      </c>
      <c r="G9" s="75">
        <v>18</v>
      </c>
      <c r="H9" s="71">
        <v>19</v>
      </c>
      <c r="I9" s="58">
        <v>28</v>
      </c>
      <c r="J9" s="58">
        <v>37</v>
      </c>
      <c r="K9" s="58">
        <v>49</v>
      </c>
      <c r="L9" s="82">
        <v>82</v>
      </c>
    </row>
    <row r="10" spans="1:12" x14ac:dyDescent="0.3">
      <c r="A10" s="42" t="s">
        <v>64</v>
      </c>
      <c r="B10" s="67">
        <v>90</v>
      </c>
      <c r="C10" s="75">
        <v>57</v>
      </c>
      <c r="D10" s="71">
        <v>57</v>
      </c>
      <c r="E10" s="58">
        <v>25</v>
      </c>
      <c r="F10" s="67">
        <v>57</v>
      </c>
      <c r="G10" s="75">
        <v>9</v>
      </c>
      <c r="H10" s="71"/>
      <c r="I10" s="58">
        <v>28</v>
      </c>
      <c r="J10" s="58">
        <v>37</v>
      </c>
      <c r="K10" s="58">
        <v>65</v>
      </c>
      <c r="L10" s="82">
        <v>98</v>
      </c>
    </row>
    <row r="11" spans="1:12" x14ac:dyDescent="0.3">
      <c r="A11" s="42" t="s">
        <v>65</v>
      </c>
      <c r="B11" s="67">
        <v>35</v>
      </c>
      <c r="C11" s="75">
        <v>59</v>
      </c>
      <c r="D11" s="71">
        <v>58</v>
      </c>
      <c r="E11" s="58">
        <v>26</v>
      </c>
      <c r="F11" s="67">
        <v>58</v>
      </c>
      <c r="G11" s="75">
        <v>12</v>
      </c>
      <c r="H11" s="71">
        <v>22</v>
      </c>
      <c r="I11" s="58">
        <v>34</v>
      </c>
      <c r="J11" s="58">
        <v>37</v>
      </c>
      <c r="K11" s="58">
        <v>58</v>
      </c>
      <c r="L11" s="82">
        <v>61</v>
      </c>
    </row>
    <row r="12" spans="1:12" x14ac:dyDescent="0.3">
      <c r="A12" s="42" t="s">
        <v>66</v>
      </c>
      <c r="B12" s="67">
        <v>17</v>
      </c>
      <c r="C12" s="75">
        <v>77</v>
      </c>
      <c r="D12" s="71">
        <v>82</v>
      </c>
      <c r="E12" s="58">
        <v>53</v>
      </c>
      <c r="F12" s="67">
        <v>79</v>
      </c>
      <c r="G12" s="75">
        <v>9</v>
      </c>
      <c r="H12" s="71">
        <v>35</v>
      </c>
      <c r="I12" s="58">
        <v>20</v>
      </c>
      <c r="J12" s="58">
        <v>25</v>
      </c>
      <c r="K12" s="58">
        <v>45</v>
      </c>
      <c r="L12" s="82">
        <v>30</v>
      </c>
    </row>
    <row r="13" spans="1:12" x14ac:dyDescent="0.3">
      <c r="A13" s="42" t="s">
        <v>67</v>
      </c>
      <c r="B13" s="67">
        <v>91</v>
      </c>
      <c r="C13" s="75">
        <v>76</v>
      </c>
      <c r="D13" s="71">
        <v>81</v>
      </c>
      <c r="E13" s="58">
        <v>52</v>
      </c>
      <c r="F13" s="67">
        <v>78</v>
      </c>
      <c r="G13" s="75">
        <v>9</v>
      </c>
      <c r="H13" s="71">
        <v>44</v>
      </c>
      <c r="I13" s="58">
        <v>21</v>
      </c>
      <c r="J13" s="58">
        <v>26</v>
      </c>
      <c r="K13" s="58">
        <v>46</v>
      </c>
      <c r="L13" s="82">
        <v>33</v>
      </c>
    </row>
    <row r="14" spans="1:12" x14ac:dyDescent="0.3">
      <c r="A14" s="42" t="s">
        <v>68</v>
      </c>
      <c r="B14" s="67">
        <v>89</v>
      </c>
      <c r="C14" s="75">
        <v>55</v>
      </c>
      <c r="D14" s="71">
        <v>55</v>
      </c>
      <c r="E14" s="58">
        <v>21</v>
      </c>
      <c r="F14" s="67">
        <v>55</v>
      </c>
      <c r="G14" s="75">
        <v>10</v>
      </c>
      <c r="H14" s="71">
        <v>33</v>
      </c>
      <c r="I14" s="58">
        <v>35</v>
      </c>
      <c r="J14" s="58">
        <v>41</v>
      </c>
      <c r="K14" s="58">
        <v>66</v>
      </c>
      <c r="L14" s="82">
        <v>98</v>
      </c>
    </row>
    <row r="15" spans="1:12" s="1" customFormat="1" x14ac:dyDescent="0.3">
      <c r="A15" s="42" t="s">
        <v>97</v>
      </c>
      <c r="B15" s="67">
        <v>74</v>
      </c>
      <c r="C15" s="75">
        <v>81</v>
      </c>
      <c r="D15" s="71">
        <v>90</v>
      </c>
      <c r="E15" s="58">
        <v>59</v>
      </c>
      <c r="F15" s="67"/>
      <c r="G15" s="75">
        <v>40</v>
      </c>
      <c r="H15" s="71"/>
      <c r="I15" s="58"/>
      <c r="J15" s="58"/>
      <c r="K15" s="58"/>
      <c r="L15" s="82"/>
    </row>
    <row r="16" spans="1:12" ht="15" thickBot="1" x14ac:dyDescent="0.35">
      <c r="A16" s="83" t="s">
        <v>77</v>
      </c>
      <c r="B16" s="68">
        <v>80</v>
      </c>
      <c r="C16" s="76">
        <v>54</v>
      </c>
      <c r="D16" s="72">
        <v>54</v>
      </c>
      <c r="E16" s="61">
        <v>2</v>
      </c>
      <c r="F16" s="68">
        <v>54</v>
      </c>
      <c r="G16" s="76">
        <v>5</v>
      </c>
      <c r="H16" s="72">
        <v>30</v>
      </c>
      <c r="I16" s="61">
        <v>35</v>
      </c>
      <c r="J16" s="61">
        <v>43</v>
      </c>
      <c r="K16" s="61">
        <v>70</v>
      </c>
      <c r="L16" s="84">
        <v>100</v>
      </c>
    </row>
    <row r="17" spans="1:12" ht="15" thickBot="1" x14ac:dyDescent="0.35">
      <c r="A17" s="62" t="s">
        <v>78</v>
      </c>
      <c r="B17" s="69">
        <v>26</v>
      </c>
      <c r="C17" s="77">
        <v>65</v>
      </c>
      <c r="D17" s="73">
        <v>66</v>
      </c>
      <c r="E17" s="63">
        <v>37</v>
      </c>
      <c r="F17" s="69">
        <v>66</v>
      </c>
      <c r="G17" s="77">
        <v>8</v>
      </c>
      <c r="H17" s="73">
        <v>18</v>
      </c>
      <c r="I17" s="63">
        <v>26</v>
      </c>
      <c r="J17" s="63">
        <v>32</v>
      </c>
      <c r="K17" s="63">
        <v>54</v>
      </c>
      <c r="L17" s="64">
        <v>60</v>
      </c>
    </row>
    <row r="18" spans="1:12" x14ac:dyDescent="0.3">
      <c r="A18" s="80" t="s">
        <v>79</v>
      </c>
      <c r="B18" s="66">
        <v>34</v>
      </c>
      <c r="C18" s="78">
        <v>72</v>
      </c>
      <c r="D18" s="70">
        <v>75</v>
      </c>
      <c r="E18" s="59">
        <v>47</v>
      </c>
      <c r="F18" s="66">
        <v>74</v>
      </c>
      <c r="G18" s="78">
        <v>8</v>
      </c>
      <c r="H18" s="70">
        <v>28</v>
      </c>
      <c r="I18" s="59">
        <v>21</v>
      </c>
      <c r="J18" s="59">
        <v>27</v>
      </c>
      <c r="K18" s="59">
        <v>46</v>
      </c>
      <c r="L18" s="81">
        <v>70</v>
      </c>
    </row>
    <row r="19" spans="1:12" x14ac:dyDescent="0.3">
      <c r="A19" s="42" t="s">
        <v>80</v>
      </c>
      <c r="B19" s="67">
        <v>88</v>
      </c>
      <c r="C19" s="75">
        <v>88</v>
      </c>
      <c r="D19" s="71">
        <v>98</v>
      </c>
      <c r="E19" s="58">
        <v>65</v>
      </c>
      <c r="F19" s="67">
        <v>91</v>
      </c>
      <c r="G19" s="75">
        <v>9</v>
      </c>
      <c r="H19" s="71">
        <v>58</v>
      </c>
      <c r="I19" s="58">
        <v>2</v>
      </c>
      <c r="J19" s="58">
        <v>3</v>
      </c>
      <c r="K19" s="58">
        <v>9</v>
      </c>
      <c r="L19" s="82">
        <v>60</v>
      </c>
    </row>
    <row r="20" spans="1:12" x14ac:dyDescent="0.3">
      <c r="A20" s="42" t="s">
        <v>81</v>
      </c>
      <c r="B20" s="67">
        <v>74</v>
      </c>
      <c r="C20" s="75">
        <v>93</v>
      </c>
      <c r="D20" s="71">
        <v>104</v>
      </c>
      <c r="E20" s="58">
        <v>71</v>
      </c>
      <c r="F20" s="67">
        <v>97</v>
      </c>
      <c r="G20" s="75">
        <v>10</v>
      </c>
      <c r="H20" s="71">
        <v>42</v>
      </c>
      <c r="I20" s="58">
        <v>2</v>
      </c>
      <c r="J20" s="58">
        <v>3</v>
      </c>
      <c r="K20" s="58">
        <v>9</v>
      </c>
      <c r="L20" s="82">
        <v>0</v>
      </c>
    </row>
    <row r="21" spans="1:12" x14ac:dyDescent="0.3">
      <c r="A21" s="42" t="s">
        <v>82</v>
      </c>
      <c r="B21" s="67">
        <v>91</v>
      </c>
      <c r="C21" s="75">
        <v>99</v>
      </c>
      <c r="D21" s="71">
        <v>113</v>
      </c>
      <c r="E21" s="58">
        <v>75</v>
      </c>
      <c r="F21" s="67">
        <v>105</v>
      </c>
      <c r="G21" s="75">
        <v>29</v>
      </c>
      <c r="H21" s="71">
        <v>58</v>
      </c>
      <c r="I21" s="58">
        <v>8</v>
      </c>
      <c r="J21" s="58">
        <v>16</v>
      </c>
      <c r="K21" s="58">
        <v>39</v>
      </c>
      <c r="L21" s="82">
        <v>4</v>
      </c>
    </row>
    <row r="22" spans="1:12" x14ac:dyDescent="0.3">
      <c r="A22" s="42" t="s">
        <v>83</v>
      </c>
      <c r="B22" s="67">
        <v>36</v>
      </c>
      <c r="C22" s="75">
        <v>101</v>
      </c>
      <c r="D22" s="71">
        <v>115</v>
      </c>
      <c r="E22" s="58">
        <v>77</v>
      </c>
      <c r="F22" s="67">
        <v>108</v>
      </c>
      <c r="G22" s="75">
        <v>29</v>
      </c>
      <c r="H22" s="71">
        <v>54</v>
      </c>
      <c r="I22" s="58">
        <v>8</v>
      </c>
      <c r="J22" s="58">
        <v>16</v>
      </c>
      <c r="K22" s="58">
        <v>39</v>
      </c>
      <c r="L22" s="82">
        <v>4</v>
      </c>
    </row>
    <row r="23" spans="1:12" x14ac:dyDescent="0.3">
      <c r="A23" s="42" t="s">
        <v>84</v>
      </c>
      <c r="B23" s="67">
        <v>88</v>
      </c>
      <c r="C23" s="75">
        <v>58</v>
      </c>
      <c r="D23" s="71">
        <v>58</v>
      </c>
      <c r="E23" s="58">
        <v>26</v>
      </c>
      <c r="F23" s="67">
        <v>58</v>
      </c>
      <c r="G23" s="75">
        <v>10</v>
      </c>
      <c r="H23" s="71">
        <v>30</v>
      </c>
      <c r="I23" s="58">
        <v>33</v>
      </c>
      <c r="J23" s="58">
        <v>41</v>
      </c>
      <c r="K23" s="58">
        <v>63</v>
      </c>
      <c r="L23" s="82">
        <v>98</v>
      </c>
    </row>
    <row r="24" spans="1:12" x14ac:dyDescent="0.3">
      <c r="A24" s="42" t="s">
        <v>85</v>
      </c>
      <c r="B24" s="67">
        <v>90</v>
      </c>
      <c r="C24" s="75">
        <v>54</v>
      </c>
      <c r="D24" s="71">
        <v>54</v>
      </c>
      <c r="E24" s="58">
        <v>20</v>
      </c>
      <c r="F24" s="67">
        <v>54</v>
      </c>
      <c r="G24" s="75">
        <v>10</v>
      </c>
      <c r="H24" s="71">
        <v>25</v>
      </c>
      <c r="I24" s="58">
        <v>31</v>
      </c>
      <c r="J24" s="58">
        <v>39</v>
      </c>
      <c r="K24" s="58">
        <v>63</v>
      </c>
      <c r="L24" s="82">
        <v>98</v>
      </c>
    </row>
    <row r="25" spans="1:12" x14ac:dyDescent="0.3">
      <c r="A25" s="42" t="s">
        <v>86</v>
      </c>
      <c r="B25" s="67">
        <v>35</v>
      </c>
      <c r="C25" s="75">
        <v>60</v>
      </c>
      <c r="D25" s="71">
        <v>60</v>
      </c>
      <c r="E25" s="58">
        <v>30</v>
      </c>
      <c r="F25" s="67">
        <v>60</v>
      </c>
      <c r="G25" s="75">
        <v>12</v>
      </c>
      <c r="H25" s="71">
        <v>21</v>
      </c>
      <c r="I25" s="58">
        <v>31</v>
      </c>
      <c r="J25" s="58">
        <v>39</v>
      </c>
      <c r="K25" s="58">
        <v>59</v>
      </c>
      <c r="L25" s="82">
        <v>61</v>
      </c>
    </row>
    <row r="26" spans="1:12" x14ac:dyDescent="0.3">
      <c r="A26" s="42" t="s">
        <v>87</v>
      </c>
      <c r="B26" s="67">
        <v>89</v>
      </c>
      <c r="C26" s="75">
        <v>76</v>
      </c>
      <c r="D26" s="71">
        <v>81</v>
      </c>
      <c r="E26" s="58">
        <v>52</v>
      </c>
      <c r="F26" s="67">
        <v>78</v>
      </c>
      <c r="G26" s="75">
        <v>13</v>
      </c>
      <c r="H26" s="71">
        <v>18</v>
      </c>
      <c r="I26" s="58">
        <v>11</v>
      </c>
      <c r="J26" s="58">
        <v>15</v>
      </c>
      <c r="K26" s="58">
        <v>28</v>
      </c>
      <c r="L26" s="82">
        <v>34</v>
      </c>
    </row>
    <row r="27" spans="1:12" x14ac:dyDescent="0.3">
      <c r="A27" s="42" t="s">
        <v>88</v>
      </c>
      <c r="B27" s="67">
        <v>87</v>
      </c>
      <c r="C27" s="75">
        <v>54</v>
      </c>
      <c r="D27" s="71">
        <v>54</v>
      </c>
      <c r="E27" s="58">
        <v>20</v>
      </c>
      <c r="F27" s="67">
        <v>54</v>
      </c>
      <c r="G27" s="75">
        <v>5</v>
      </c>
      <c r="H27" s="71"/>
      <c r="I27" s="58">
        <v>33</v>
      </c>
      <c r="J27" s="58">
        <v>41</v>
      </c>
      <c r="K27" s="58">
        <v>65</v>
      </c>
      <c r="L27" s="82">
        <v>100</v>
      </c>
    </row>
    <row r="28" spans="1:12" x14ac:dyDescent="0.3">
      <c r="A28" s="42" t="s">
        <v>89</v>
      </c>
      <c r="B28" s="67">
        <v>32</v>
      </c>
      <c r="C28" s="75">
        <v>59</v>
      </c>
      <c r="D28" s="71">
        <v>59</v>
      </c>
      <c r="E28" s="58">
        <v>28</v>
      </c>
      <c r="F28" s="67">
        <v>59</v>
      </c>
      <c r="G28" s="75">
        <v>9</v>
      </c>
      <c r="H28" s="71">
        <v>25</v>
      </c>
      <c r="I28" s="58">
        <v>27</v>
      </c>
      <c r="J28" s="58">
        <v>38</v>
      </c>
      <c r="K28" s="58">
        <v>59</v>
      </c>
      <c r="L28" s="82">
        <v>70</v>
      </c>
    </row>
    <row r="29" spans="1:12" x14ac:dyDescent="0.3">
      <c r="A29" s="42" t="s">
        <v>90</v>
      </c>
      <c r="B29" s="67">
        <v>90</v>
      </c>
      <c r="C29" s="75">
        <v>84</v>
      </c>
      <c r="D29" s="71">
        <v>92</v>
      </c>
      <c r="E29" s="58">
        <v>61</v>
      </c>
      <c r="F29" s="67">
        <v>87</v>
      </c>
      <c r="G29" s="75">
        <v>49</v>
      </c>
      <c r="H29" s="71">
        <v>35</v>
      </c>
      <c r="I29" s="58">
        <v>7</v>
      </c>
      <c r="J29" s="58">
        <v>10</v>
      </c>
      <c r="K29" s="58">
        <v>15</v>
      </c>
      <c r="L29" s="82">
        <v>23</v>
      </c>
    </row>
    <row r="30" spans="1:12" x14ac:dyDescent="0.3">
      <c r="A30" s="42" t="s">
        <v>91</v>
      </c>
      <c r="B30" s="67">
        <v>90</v>
      </c>
      <c r="C30" s="75">
        <v>87</v>
      </c>
      <c r="D30" s="71">
        <v>96</v>
      </c>
      <c r="E30" s="58">
        <v>64</v>
      </c>
      <c r="F30" s="67">
        <v>90</v>
      </c>
      <c r="G30" s="75">
        <v>54</v>
      </c>
      <c r="H30" s="71">
        <v>36</v>
      </c>
      <c r="I30" s="58">
        <v>4</v>
      </c>
      <c r="J30" s="58">
        <v>6</v>
      </c>
      <c r="K30" s="58">
        <v>9</v>
      </c>
      <c r="L30" s="82">
        <v>23</v>
      </c>
    </row>
    <row r="31" spans="1:12" s="1" customFormat="1" x14ac:dyDescent="0.3">
      <c r="A31" s="42" t="s">
        <v>99</v>
      </c>
      <c r="B31" s="67">
        <v>88</v>
      </c>
      <c r="C31" s="75">
        <v>57</v>
      </c>
      <c r="D31" s="71">
        <v>57</v>
      </c>
      <c r="E31" s="58">
        <v>25</v>
      </c>
      <c r="F31" s="67">
        <v>57</v>
      </c>
      <c r="G31" s="75">
        <v>9</v>
      </c>
      <c r="H31" s="71">
        <v>30</v>
      </c>
      <c r="I31" s="58">
        <v>36</v>
      </c>
      <c r="J31" s="58">
        <v>43</v>
      </c>
      <c r="K31" s="58">
        <v>67</v>
      </c>
      <c r="L31" s="82">
        <v>98</v>
      </c>
    </row>
    <row r="32" spans="1:12" s="1" customFormat="1" x14ac:dyDescent="0.3">
      <c r="A32" s="42" t="s">
        <v>100</v>
      </c>
      <c r="B32" s="67">
        <v>31</v>
      </c>
      <c r="C32" s="75">
        <v>58</v>
      </c>
      <c r="D32" s="71">
        <v>58</v>
      </c>
      <c r="E32" s="58">
        <v>26</v>
      </c>
      <c r="F32" s="67">
        <v>58</v>
      </c>
      <c r="G32" s="75">
        <v>10</v>
      </c>
      <c r="H32" s="71">
        <v>28</v>
      </c>
      <c r="I32" s="58">
        <v>30</v>
      </c>
      <c r="J32" s="58">
        <v>42</v>
      </c>
      <c r="K32" s="58">
        <v>64</v>
      </c>
      <c r="L32" s="82">
        <v>61</v>
      </c>
    </row>
    <row r="33" spans="1:12" s="1" customFormat="1" x14ac:dyDescent="0.3">
      <c r="A33" s="42" t="s">
        <v>98</v>
      </c>
      <c r="B33" s="67">
        <v>90</v>
      </c>
      <c r="C33" s="75">
        <v>56</v>
      </c>
      <c r="D33" s="71">
        <v>56</v>
      </c>
      <c r="E33" s="58">
        <v>23</v>
      </c>
      <c r="F33" s="67">
        <v>56</v>
      </c>
      <c r="G33" s="75">
        <v>10</v>
      </c>
      <c r="H33" s="71"/>
      <c r="I33" s="58">
        <v>34</v>
      </c>
      <c r="J33" s="58">
        <v>41</v>
      </c>
      <c r="K33" s="58">
        <v>69</v>
      </c>
      <c r="L33" s="82">
        <v>98</v>
      </c>
    </row>
    <row r="34" spans="1:12" x14ac:dyDescent="0.3">
      <c r="A34" s="42" t="s">
        <v>92</v>
      </c>
      <c r="B34" s="67">
        <v>34</v>
      </c>
      <c r="C34" s="75">
        <v>58</v>
      </c>
      <c r="D34" s="71">
        <v>58</v>
      </c>
      <c r="E34" s="58">
        <v>26</v>
      </c>
      <c r="F34" s="67">
        <v>58</v>
      </c>
      <c r="G34" s="75">
        <v>14</v>
      </c>
      <c r="H34" s="71"/>
      <c r="I34" s="58">
        <v>30</v>
      </c>
      <c r="J34" s="58">
        <v>39</v>
      </c>
      <c r="K34" s="58">
        <v>56</v>
      </c>
      <c r="L34" s="82">
        <v>61</v>
      </c>
    </row>
    <row r="35" spans="1:12" ht="15" thickBot="1" x14ac:dyDescent="0.35">
      <c r="A35" s="41" t="s">
        <v>93</v>
      </c>
      <c r="B35" s="85">
        <v>91</v>
      </c>
      <c r="C35" s="79">
        <v>43</v>
      </c>
      <c r="D35" s="86">
        <v>44</v>
      </c>
      <c r="E35" s="87">
        <v>0</v>
      </c>
      <c r="F35" s="85">
        <v>41</v>
      </c>
      <c r="G35" s="79">
        <v>3</v>
      </c>
      <c r="H35" s="86">
        <v>60</v>
      </c>
      <c r="I35" s="87">
        <v>43</v>
      </c>
      <c r="J35" s="87">
        <v>57</v>
      </c>
      <c r="K35" s="87">
        <v>81</v>
      </c>
      <c r="L35" s="88">
        <v>98</v>
      </c>
    </row>
    <row r="38" spans="1:12" x14ac:dyDescent="0.3">
      <c r="A38" s="60" t="s">
        <v>96</v>
      </c>
    </row>
  </sheetData>
  <sheetProtection password="DFDF" sheet="1" objects="1" scenarios="1"/>
  <mergeCells count="6">
    <mergeCell ref="C4:F4"/>
    <mergeCell ref="G4:H4"/>
    <mergeCell ref="I4:L4"/>
    <mergeCell ref="D6:F6"/>
    <mergeCell ref="A1:L1"/>
    <mergeCell ref="A2:L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workbookViewId="0">
      <selection activeCell="C25" sqref="C25"/>
    </sheetView>
  </sheetViews>
  <sheetFormatPr defaultRowHeight="14.4" x14ac:dyDescent="0.3"/>
  <cols>
    <col min="1" max="1" width="54.33203125" style="8" customWidth="1"/>
    <col min="2" max="2" width="18.6640625" style="8" bestFit="1" customWidth="1"/>
    <col min="3" max="3" width="14.44140625" style="8" bestFit="1" customWidth="1"/>
    <col min="4" max="4" width="4.109375" style="8" customWidth="1"/>
    <col min="5" max="5" width="14.88671875" style="8" bestFit="1" customWidth="1"/>
    <col min="6" max="7" width="16.44140625" style="8" bestFit="1" customWidth="1"/>
    <col min="8" max="253" width="8.88671875" style="9"/>
    <col min="254" max="254" width="54.33203125" style="9" customWidth="1"/>
    <col min="255" max="255" width="18.6640625" style="9" bestFit="1" customWidth="1"/>
    <col min="256" max="256" width="13.44140625" style="9" customWidth="1"/>
    <col min="257" max="257" width="4.109375" style="9" customWidth="1"/>
    <col min="258" max="258" width="12.33203125" style="9" bestFit="1" customWidth="1"/>
    <col min="259" max="259" width="17.44140625" style="9" bestFit="1" customWidth="1"/>
    <col min="260" max="260" width="16.109375" style="9" customWidth="1"/>
    <col min="261" max="261" width="14.88671875" style="9" bestFit="1" customWidth="1"/>
    <col min="262" max="263" width="16.44140625" style="9" bestFit="1" customWidth="1"/>
    <col min="264" max="509" width="8.88671875" style="9"/>
    <col min="510" max="510" width="54.33203125" style="9" customWidth="1"/>
    <col min="511" max="511" width="18.6640625" style="9" bestFit="1" customWidth="1"/>
    <col min="512" max="512" width="13.44140625" style="9" customWidth="1"/>
    <col min="513" max="513" width="4.109375" style="9" customWidth="1"/>
    <col min="514" max="514" width="12.33203125" style="9" bestFit="1" customWidth="1"/>
    <col min="515" max="515" width="17.44140625" style="9" bestFit="1" customWidth="1"/>
    <col min="516" max="516" width="16.109375" style="9" customWidth="1"/>
    <col min="517" max="517" width="14.88671875" style="9" bestFit="1" customWidth="1"/>
    <col min="518" max="519" width="16.44140625" style="9" bestFit="1" customWidth="1"/>
    <col min="520" max="765" width="8.88671875" style="9"/>
    <col min="766" max="766" width="54.33203125" style="9" customWidth="1"/>
    <col min="767" max="767" width="18.6640625" style="9" bestFit="1" customWidth="1"/>
    <col min="768" max="768" width="13.44140625" style="9" customWidth="1"/>
    <col min="769" max="769" width="4.109375" style="9" customWidth="1"/>
    <col min="770" max="770" width="12.33203125" style="9" bestFit="1" customWidth="1"/>
    <col min="771" max="771" width="17.44140625" style="9" bestFit="1" customWidth="1"/>
    <col min="772" max="772" width="16.109375" style="9" customWidth="1"/>
    <col min="773" max="773" width="14.88671875" style="9" bestFit="1" customWidth="1"/>
    <col min="774" max="775" width="16.44140625" style="9" bestFit="1" customWidth="1"/>
    <col min="776" max="1021" width="8.88671875" style="9"/>
    <col min="1022" max="1022" width="54.33203125" style="9" customWidth="1"/>
    <col min="1023" max="1023" width="18.6640625" style="9" bestFit="1" customWidth="1"/>
    <col min="1024" max="1024" width="13.44140625" style="9" customWidth="1"/>
    <col min="1025" max="1025" width="4.109375" style="9" customWidth="1"/>
    <col min="1026" max="1026" width="12.33203125" style="9" bestFit="1" customWidth="1"/>
    <col min="1027" max="1027" width="17.44140625" style="9" bestFit="1" customWidth="1"/>
    <col min="1028" max="1028" width="16.109375" style="9" customWidth="1"/>
    <col min="1029" max="1029" width="14.88671875" style="9" bestFit="1" customWidth="1"/>
    <col min="1030" max="1031" width="16.44140625" style="9" bestFit="1" customWidth="1"/>
    <col min="1032" max="1277" width="8.88671875" style="9"/>
    <col min="1278" max="1278" width="54.33203125" style="9" customWidth="1"/>
    <col min="1279" max="1279" width="18.6640625" style="9" bestFit="1" customWidth="1"/>
    <col min="1280" max="1280" width="13.44140625" style="9" customWidth="1"/>
    <col min="1281" max="1281" width="4.109375" style="9" customWidth="1"/>
    <col min="1282" max="1282" width="12.33203125" style="9" bestFit="1" customWidth="1"/>
    <col min="1283" max="1283" width="17.44140625" style="9" bestFit="1" customWidth="1"/>
    <col min="1284" max="1284" width="16.109375" style="9" customWidth="1"/>
    <col min="1285" max="1285" width="14.88671875" style="9" bestFit="1" customWidth="1"/>
    <col min="1286" max="1287" width="16.44140625" style="9" bestFit="1" customWidth="1"/>
    <col min="1288" max="1533" width="8.88671875" style="9"/>
    <col min="1534" max="1534" width="54.33203125" style="9" customWidth="1"/>
    <col min="1535" max="1535" width="18.6640625" style="9" bestFit="1" customWidth="1"/>
    <col min="1536" max="1536" width="13.44140625" style="9" customWidth="1"/>
    <col min="1537" max="1537" width="4.109375" style="9" customWidth="1"/>
    <col min="1538" max="1538" width="12.33203125" style="9" bestFit="1" customWidth="1"/>
    <col min="1539" max="1539" width="17.44140625" style="9" bestFit="1" customWidth="1"/>
    <col min="1540" max="1540" width="16.109375" style="9" customWidth="1"/>
    <col min="1541" max="1541" width="14.88671875" style="9" bestFit="1" customWidth="1"/>
    <col min="1542" max="1543" width="16.44140625" style="9" bestFit="1" customWidth="1"/>
    <col min="1544" max="1789" width="8.88671875" style="9"/>
    <col min="1790" max="1790" width="54.33203125" style="9" customWidth="1"/>
    <col min="1791" max="1791" width="18.6640625" style="9" bestFit="1" customWidth="1"/>
    <col min="1792" max="1792" width="13.44140625" style="9" customWidth="1"/>
    <col min="1793" max="1793" width="4.109375" style="9" customWidth="1"/>
    <col min="1794" max="1794" width="12.33203125" style="9" bestFit="1" customWidth="1"/>
    <col min="1795" max="1795" width="17.44140625" style="9" bestFit="1" customWidth="1"/>
    <col min="1796" max="1796" width="16.109375" style="9" customWidth="1"/>
    <col min="1797" max="1797" width="14.88671875" style="9" bestFit="1" customWidth="1"/>
    <col min="1798" max="1799" width="16.44140625" style="9" bestFit="1" customWidth="1"/>
    <col min="1800" max="2045" width="8.88671875" style="9"/>
    <col min="2046" max="2046" width="54.33203125" style="9" customWidth="1"/>
    <col min="2047" max="2047" width="18.6640625" style="9" bestFit="1" customWidth="1"/>
    <col min="2048" max="2048" width="13.44140625" style="9" customWidth="1"/>
    <col min="2049" max="2049" width="4.109375" style="9" customWidth="1"/>
    <col min="2050" max="2050" width="12.33203125" style="9" bestFit="1" customWidth="1"/>
    <col min="2051" max="2051" width="17.44140625" style="9" bestFit="1" customWidth="1"/>
    <col min="2052" max="2052" width="16.109375" style="9" customWidth="1"/>
    <col min="2053" max="2053" width="14.88671875" style="9" bestFit="1" customWidth="1"/>
    <col min="2054" max="2055" width="16.44140625" style="9" bestFit="1" customWidth="1"/>
    <col min="2056" max="2301" width="8.88671875" style="9"/>
    <col min="2302" max="2302" width="54.33203125" style="9" customWidth="1"/>
    <col min="2303" max="2303" width="18.6640625" style="9" bestFit="1" customWidth="1"/>
    <col min="2304" max="2304" width="13.44140625" style="9" customWidth="1"/>
    <col min="2305" max="2305" width="4.109375" style="9" customWidth="1"/>
    <col min="2306" max="2306" width="12.33203125" style="9" bestFit="1" customWidth="1"/>
    <col min="2307" max="2307" width="17.44140625" style="9" bestFit="1" customWidth="1"/>
    <col min="2308" max="2308" width="16.109375" style="9" customWidth="1"/>
    <col min="2309" max="2309" width="14.88671875" style="9" bestFit="1" customWidth="1"/>
    <col min="2310" max="2311" width="16.44140625" style="9" bestFit="1" customWidth="1"/>
    <col min="2312" max="2557" width="8.88671875" style="9"/>
    <col min="2558" max="2558" width="54.33203125" style="9" customWidth="1"/>
    <col min="2559" max="2559" width="18.6640625" style="9" bestFit="1" customWidth="1"/>
    <col min="2560" max="2560" width="13.44140625" style="9" customWidth="1"/>
    <col min="2561" max="2561" width="4.109375" style="9" customWidth="1"/>
    <col min="2562" max="2562" width="12.33203125" style="9" bestFit="1" customWidth="1"/>
    <col min="2563" max="2563" width="17.44140625" style="9" bestFit="1" customWidth="1"/>
    <col min="2564" max="2564" width="16.109375" style="9" customWidth="1"/>
    <col min="2565" max="2565" width="14.88671875" style="9" bestFit="1" customWidth="1"/>
    <col min="2566" max="2567" width="16.44140625" style="9" bestFit="1" customWidth="1"/>
    <col min="2568" max="2813" width="8.88671875" style="9"/>
    <col min="2814" max="2814" width="54.33203125" style="9" customWidth="1"/>
    <col min="2815" max="2815" width="18.6640625" style="9" bestFit="1" customWidth="1"/>
    <col min="2816" max="2816" width="13.44140625" style="9" customWidth="1"/>
    <col min="2817" max="2817" width="4.109375" style="9" customWidth="1"/>
    <col min="2818" max="2818" width="12.33203125" style="9" bestFit="1" customWidth="1"/>
    <col min="2819" max="2819" width="17.44140625" style="9" bestFit="1" customWidth="1"/>
    <col min="2820" max="2820" width="16.109375" style="9" customWidth="1"/>
    <col min="2821" max="2821" width="14.88671875" style="9" bestFit="1" customWidth="1"/>
    <col min="2822" max="2823" width="16.44140625" style="9" bestFit="1" customWidth="1"/>
    <col min="2824" max="3069" width="8.88671875" style="9"/>
    <col min="3070" max="3070" width="54.33203125" style="9" customWidth="1"/>
    <col min="3071" max="3071" width="18.6640625" style="9" bestFit="1" customWidth="1"/>
    <col min="3072" max="3072" width="13.44140625" style="9" customWidth="1"/>
    <col min="3073" max="3073" width="4.109375" style="9" customWidth="1"/>
    <col min="3074" max="3074" width="12.33203125" style="9" bestFit="1" customWidth="1"/>
    <col min="3075" max="3075" width="17.44140625" style="9" bestFit="1" customWidth="1"/>
    <col min="3076" max="3076" width="16.109375" style="9" customWidth="1"/>
    <col min="3077" max="3077" width="14.88671875" style="9" bestFit="1" customWidth="1"/>
    <col min="3078" max="3079" width="16.44140625" style="9" bestFit="1" customWidth="1"/>
    <col min="3080" max="3325" width="8.88671875" style="9"/>
    <col min="3326" max="3326" width="54.33203125" style="9" customWidth="1"/>
    <col min="3327" max="3327" width="18.6640625" style="9" bestFit="1" customWidth="1"/>
    <col min="3328" max="3328" width="13.44140625" style="9" customWidth="1"/>
    <col min="3329" max="3329" width="4.109375" style="9" customWidth="1"/>
    <col min="3330" max="3330" width="12.33203125" style="9" bestFit="1" customWidth="1"/>
    <col min="3331" max="3331" width="17.44140625" style="9" bestFit="1" customWidth="1"/>
    <col min="3332" max="3332" width="16.109375" style="9" customWidth="1"/>
    <col min="3333" max="3333" width="14.88671875" style="9" bestFit="1" customWidth="1"/>
    <col min="3334" max="3335" width="16.44140625" style="9" bestFit="1" customWidth="1"/>
    <col min="3336" max="3581" width="8.88671875" style="9"/>
    <col min="3582" max="3582" width="54.33203125" style="9" customWidth="1"/>
    <col min="3583" max="3583" width="18.6640625" style="9" bestFit="1" customWidth="1"/>
    <col min="3584" max="3584" width="13.44140625" style="9" customWidth="1"/>
    <col min="3585" max="3585" width="4.109375" style="9" customWidth="1"/>
    <col min="3586" max="3586" width="12.33203125" style="9" bestFit="1" customWidth="1"/>
    <col min="3587" max="3587" width="17.44140625" style="9" bestFit="1" customWidth="1"/>
    <col min="3588" max="3588" width="16.109375" style="9" customWidth="1"/>
    <col min="3589" max="3589" width="14.88671875" style="9" bestFit="1" customWidth="1"/>
    <col min="3590" max="3591" width="16.44140625" style="9" bestFit="1" customWidth="1"/>
    <col min="3592" max="3837" width="8.88671875" style="9"/>
    <col min="3838" max="3838" width="54.33203125" style="9" customWidth="1"/>
    <col min="3839" max="3839" width="18.6640625" style="9" bestFit="1" customWidth="1"/>
    <col min="3840" max="3840" width="13.44140625" style="9" customWidth="1"/>
    <col min="3841" max="3841" width="4.109375" style="9" customWidth="1"/>
    <col min="3842" max="3842" width="12.33203125" style="9" bestFit="1" customWidth="1"/>
    <col min="3843" max="3843" width="17.44140625" style="9" bestFit="1" customWidth="1"/>
    <col min="3844" max="3844" width="16.109375" style="9" customWidth="1"/>
    <col min="3845" max="3845" width="14.88671875" style="9" bestFit="1" customWidth="1"/>
    <col min="3846" max="3847" width="16.44140625" style="9" bestFit="1" customWidth="1"/>
    <col min="3848" max="4093" width="8.88671875" style="9"/>
    <col min="4094" max="4094" width="54.33203125" style="9" customWidth="1"/>
    <col min="4095" max="4095" width="18.6640625" style="9" bestFit="1" customWidth="1"/>
    <col min="4096" max="4096" width="13.44140625" style="9" customWidth="1"/>
    <col min="4097" max="4097" width="4.109375" style="9" customWidth="1"/>
    <col min="4098" max="4098" width="12.33203125" style="9" bestFit="1" customWidth="1"/>
    <col min="4099" max="4099" width="17.44140625" style="9" bestFit="1" customWidth="1"/>
    <col min="4100" max="4100" width="16.109375" style="9" customWidth="1"/>
    <col min="4101" max="4101" width="14.88671875" style="9" bestFit="1" customWidth="1"/>
    <col min="4102" max="4103" width="16.44140625" style="9" bestFit="1" customWidth="1"/>
    <col min="4104" max="4349" width="8.88671875" style="9"/>
    <col min="4350" max="4350" width="54.33203125" style="9" customWidth="1"/>
    <col min="4351" max="4351" width="18.6640625" style="9" bestFit="1" customWidth="1"/>
    <col min="4352" max="4352" width="13.44140625" style="9" customWidth="1"/>
    <col min="4353" max="4353" width="4.109375" style="9" customWidth="1"/>
    <col min="4354" max="4354" width="12.33203125" style="9" bestFit="1" customWidth="1"/>
    <col min="4355" max="4355" width="17.44140625" style="9" bestFit="1" customWidth="1"/>
    <col min="4356" max="4356" width="16.109375" style="9" customWidth="1"/>
    <col min="4357" max="4357" width="14.88671875" style="9" bestFit="1" customWidth="1"/>
    <col min="4358" max="4359" width="16.44140625" style="9" bestFit="1" customWidth="1"/>
    <col min="4360" max="4605" width="8.88671875" style="9"/>
    <col min="4606" max="4606" width="54.33203125" style="9" customWidth="1"/>
    <col min="4607" max="4607" width="18.6640625" style="9" bestFit="1" customWidth="1"/>
    <col min="4608" max="4608" width="13.44140625" style="9" customWidth="1"/>
    <col min="4609" max="4609" width="4.109375" style="9" customWidth="1"/>
    <col min="4610" max="4610" width="12.33203125" style="9" bestFit="1" customWidth="1"/>
    <col min="4611" max="4611" width="17.44140625" style="9" bestFit="1" customWidth="1"/>
    <col min="4612" max="4612" width="16.109375" style="9" customWidth="1"/>
    <col min="4613" max="4613" width="14.88671875" style="9" bestFit="1" customWidth="1"/>
    <col min="4614" max="4615" width="16.44140625" style="9" bestFit="1" customWidth="1"/>
    <col min="4616" max="4861" width="8.88671875" style="9"/>
    <col min="4862" max="4862" width="54.33203125" style="9" customWidth="1"/>
    <col min="4863" max="4863" width="18.6640625" style="9" bestFit="1" customWidth="1"/>
    <col min="4864" max="4864" width="13.44140625" style="9" customWidth="1"/>
    <col min="4865" max="4865" width="4.109375" style="9" customWidth="1"/>
    <col min="4866" max="4866" width="12.33203125" style="9" bestFit="1" customWidth="1"/>
    <col min="4867" max="4867" width="17.44140625" style="9" bestFit="1" customWidth="1"/>
    <col min="4868" max="4868" width="16.109375" style="9" customWidth="1"/>
    <col min="4869" max="4869" width="14.88671875" style="9" bestFit="1" customWidth="1"/>
    <col min="4870" max="4871" width="16.44140625" style="9" bestFit="1" customWidth="1"/>
    <col min="4872" max="5117" width="8.88671875" style="9"/>
    <col min="5118" max="5118" width="54.33203125" style="9" customWidth="1"/>
    <col min="5119" max="5119" width="18.6640625" style="9" bestFit="1" customWidth="1"/>
    <col min="5120" max="5120" width="13.44140625" style="9" customWidth="1"/>
    <col min="5121" max="5121" width="4.109375" style="9" customWidth="1"/>
    <col min="5122" max="5122" width="12.33203125" style="9" bestFit="1" customWidth="1"/>
    <col min="5123" max="5123" width="17.44140625" style="9" bestFit="1" customWidth="1"/>
    <col min="5124" max="5124" width="16.109375" style="9" customWidth="1"/>
    <col min="5125" max="5125" width="14.88671875" style="9" bestFit="1" customWidth="1"/>
    <col min="5126" max="5127" width="16.44140625" style="9" bestFit="1" customWidth="1"/>
    <col min="5128" max="5373" width="8.88671875" style="9"/>
    <col min="5374" max="5374" width="54.33203125" style="9" customWidth="1"/>
    <col min="5375" max="5375" width="18.6640625" style="9" bestFit="1" customWidth="1"/>
    <col min="5376" max="5376" width="13.44140625" style="9" customWidth="1"/>
    <col min="5377" max="5377" width="4.109375" style="9" customWidth="1"/>
    <col min="5378" max="5378" width="12.33203125" style="9" bestFit="1" customWidth="1"/>
    <col min="5379" max="5379" width="17.44140625" style="9" bestFit="1" customWidth="1"/>
    <col min="5380" max="5380" width="16.109375" style="9" customWidth="1"/>
    <col min="5381" max="5381" width="14.88671875" style="9" bestFit="1" customWidth="1"/>
    <col min="5382" max="5383" width="16.44140625" style="9" bestFit="1" customWidth="1"/>
    <col min="5384" max="5629" width="8.88671875" style="9"/>
    <col min="5630" max="5630" width="54.33203125" style="9" customWidth="1"/>
    <col min="5631" max="5631" width="18.6640625" style="9" bestFit="1" customWidth="1"/>
    <col min="5632" max="5632" width="13.44140625" style="9" customWidth="1"/>
    <col min="5633" max="5633" width="4.109375" style="9" customWidth="1"/>
    <col min="5634" max="5634" width="12.33203125" style="9" bestFit="1" customWidth="1"/>
    <col min="5635" max="5635" width="17.44140625" style="9" bestFit="1" customWidth="1"/>
    <col min="5636" max="5636" width="16.109375" style="9" customWidth="1"/>
    <col min="5637" max="5637" width="14.88671875" style="9" bestFit="1" customWidth="1"/>
    <col min="5638" max="5639" width="16.44140625" style="9" bestFit="1" customWidth="1"/>
    <col min="5640" max="5885" width="8.88671875" style="9"/>
    <col min="5886" max="5886" width="54.33203125" style="9" customWidth="1"/>
    <col min="5887" max="5887" width="18.6640625" style="9" bestFit="1" customWidth="1"/>
    <col min="5888" max="5888" width="13.44140625" style="9" customWidth="1"/>
    <col min="5889" max="5889" width="4.109375" style="9" customWidth="1"/>
    <col min="5890" max="5890" width="12.33203125" style="9" bestFit="1" customWidth="1"/>
    <col min="5891" max="5891" width="17.44140625" style="9" bestFit="1" customWidth="1"/>
    <col min="5892" max="5892" width="16.109375" style="9" customWidth="1"/>
    <col min="5893" max="5893" width="14.88671875" style="9" bestFit="1" customWidth="1"/>
    <col min="5894" max="5895" width="16.44140625" style="9" bestFit="1" customWidth="1"/>
    <col min="5896" max="6141" width="8.88671875" style="9"/>
    <col min="6142" max="6142" width="54.33203125" style="9" customWidth="1"/>
    <col min="6143" max="6143" width="18.6640625" style="9" bestFit="1" customWidth="1"/>
    <col min="6144" max="6144" width="13.44140625" style="9" customWidth="1"/>
    <col min="6145" max="6145" width="4.109375" style="9" customWidth="1"/>
    <col min="6146" max="6146" width="12.33203125" style="9" bestFit="1" customWidth="1"/>
    <col min="6147" max="6147" width="17.44140625" style="9" bestFit="1" customWidth="1"/>
    <col min="6148" max="6148" width="16.109375" style="9" customWidth="1"/>
    <col min="6149" max="6149" width="14.88671875" style="9" bestFit="1" customWidth="1"/>
    <col min="6150" max="6151" width="16.44140625" style="9" bestFit="1" customWidth="1"/>
    <col min="6152" max="6397" width="8.88671875" style="9"/>
    <col min="6398" max="6398" width="54.33203125" style="9" customWidth="1"/>
    <col min="6399" max="6399" width="18.6640625" style="9" bestFit="1" customWidth="1"/>
    <col min="6400" max="6400" width="13.44140625" style="9" customWidth="1"/>
    <col min="6401" max="6401" width="4.109375" style="9" customWidth="1"/>
    <col min="6402" max="6402" width="12.33203125" style="9" bestFit="1" customWidth="1"/>
    <col min="6403" max="6403" width="17.44140625" style="9" bestFit="1" customWidth="1"/>
    <col min="6404" max="6404" width="16.109375" style="9" customWidth="1"/>
    <col min="6405" max="6405" width="14.88671875" style="9" bestFit="1" customWidth="1"/>
    <col min="6406" max="6407" width="16.44140625" style="9" bestFit="1" customWidth="1"/>
    <col min="6408" max="6653" width="8.88671875" style="9"/>
    <col min="6654" max="6654" width="54.33203125" style="9" customWidth="1"/>
    <col min="6655" max="6655" width="18.6640625" style="9" bestFit="1" customWidth="1"/>
    <col min="6656" max="6656" width="13.44140625" style="9" customWidth="1"/>
    <col min="6657" max="6657" width="4.109375" style="9" customWidth="1"/>
    <col min="6658" max="6658" width="12.33203125" style="9" bestFit="1" customWidth="1"/>
    <col min="6659" max="6659" width="17.44140625" style="9" bestFit="1" customWidth="1"/>
    <col min="6660" max="6660" width="16.109375" style="9" customWidth="1"/>
    <col min="6661" max="6661" width="14.88671875" style="9" bestFit="1" customWidth="1"/>
    <col min="6662" max="6663" width="16.44140625" style="9" bestFit="1" customWidth="1"/>
    <col min="6664" max="6909" width="8.88671875" style="9"/>
    <col min="6910" max="6910" width="54.33203125" style="9" customWidth="1"/>
    <col min="6911" max="6911" width="18.6640625" style="9" bestFit="1" customWidth="1"/>
    <col min="6912" max="6912" width="13.44140625" style="9" customWidth="1"/>
    <col min="6913" max="6913" width="4.109375" style="9" customWidth="1"/>
    <col min="6914" max="6914" width="12.33203125" style="9" bestFit="1" customWidth="1"/>
    <col min="6915" max="6915" width="17.44140625" style="9" bestFit="1" customWidth="1"/>
    <col min="6916" max="6916" width="16.109375" style="9" customWidth="1"/>
    <col min="6917" max="6917" width="14.88671875" style="9" bestFit="1" customWidth="1"/>
    <col min="6918" max="6919" width="16.44140625" style="9" bestFit="1" customWidth="1"/>
    <col min="6920" max="7165" width="8.88671875" style="9"/>
    <col min="7166" max="7166" width="54.33203125" style="9" customWidth="1"/>
    <col min="7167" max="7167" width="18.6640625" style="9" bestFit="1" customWidth="1"/>
    <col min="7168" max="7168" width="13.44140625" style="9" customWidth="1"/>
    <col min="7169" max="7169" width="4.109375" style="9" customWidth="1"/>
    <col min="7170" max="7170" width="12.33203125" style="9" bestFit="1" customWidth="1"/>
    <col min="7171" max="7171" width="17.44140625" style="9" bestFit="1" customWidth="1"/>
    <col min="7172" max="7172" width="16.109375" style="9" customWidth="1"/>
    <col min="7173" max="7173" width="14.88671875" style="9" bestFit="1" customWidth="1"/>
    <col min="7174" max="7175" width="16.44140625" style="9" bestFit="1" customWidth="1"/>
    <col min="7176" max="7421" width="8.88671875" style="9"/>
    <col min="7422" max="7422" width="54.33203125" style="9" customWidth="1"/>
    <col min="7423" max="7423" width="18.6640625" style="9" bestFit="1" customWidth="1"/>
    <col min="7424" max="7424" width="13.44140625" style="9" customWidth="1"/>
    <col min="7425" max="7425" width="4.109375" style="9" customWidth="1"/>
    <col min="7426" max="7426" width="12.33203125" style="9" bestFit="1" customWidth="1"/>
    <col min="7427" max="7427" width="17.44140625" style="9" bestFit="1" customWidth="1"/>
    <col min="7428" max="7428" width="16.109375" style="9" customWidth="1"/>
    <col min="7429" max="7429" width="14.88671875" style="9" bestFit="1" customWidth="1"/>
    <col min="7430" max="7431" width="16.44140625" style="9" bestFit="1" customWidth="1"/>
    <col min="7432" max="7677" width="8.88671875" style="9"/>
    <col min="7678" max="7678" width="54.33203125" style="9" customWidth="1"/>
    <col min="7679" max="7679" width="18.6640625" style="9" bestFit="1" customWidth="1"/>
    <col min="7680" max="7680" width="13.44140625" style="9" customWidth="1"/>
    <col min="7681" max="7681" width="4.109375" style="9" customWidth="1"/>
    <col min="7682" max="7682" width="12.33203125" style="9" bestFit="1" customWidth="1"/>
    <col min="7683" max="7683" width="17.44140625" style="9" bestFit="1" customWidth="1"/>
    <col min="7684" max="7684" width="16.109375" style="9" customWidth="1"/>
    <col min="7685" max="7685" width="14.88671875" style="9" bestFit="1" customWidth="1"/>
    <col min="7686" max="7687" width="16.44140625" style="9" bestFit="1" customWidth="1"/>
    <col min="7688" max="7933" width="8.88671875" style="9"/>
    <col min="7934" max="7934" width="54.33203125" style="9" customWidth="1"/>
    <col min="7935" max="7935" width="18.6640625" style="9" bestFit="1" customWidth="1"/>
    <col min="7936" max="7936" width="13.44140625" style="9" customWidth="1"/>
    <col min="7937" max="7937" width="4.109375" style="9" customWidth="1"/>
    <col min="7938" max="7938" width="12.33203125" style="9" bestFit="1" customWidth="1"/>
    <col min="7939" max="7939" width="17.44140625" style="9" bestFit="1" customWidth="1"/>
    <col min="7940" max="7940" width="16.109375" style="9" customWidth="1"/>
    <col min="7941" max="7941" width="14.88671875" style="9" bestFit="1" customWidth="1"/>
    <col min="7942" max="7943" width="16.44140625" style="9" bestFit="1" customWidth="1"/>
    <col min="7944" max="8189" width="8.88671875" style="9"/>
    <col min="8190" max="8190" width="54.33203125" style="9" customWidth="1"/>
    <col min="8191" max="8191" width="18.6640625" style="9" bestFit="1" customWidth="1"/>
    <col min="8192" max="8192" width="13.44140625" style="9" customWidth="1"/>
    <col min="8193" max="8193" width="4.109375" style="9" customWidth="1"/>
    <col min="8194" max="8194" width="12.33203125" style="9" bestFit="1" customWidth="1"/>
    <col min="8195" max="8195" width="17.44140625" style="9" bestFit="1" customWidth="1"/>
    <col min="8196" max="8196" width="16.109375" style="9" customWidth="1"/>
    <col min="8197" max="8197" width="14.88671875" style="9" bestFit="1" customWidth="1"/>
    <col min="8198" max="8199" width="16.44140625" style="9" bestFit="1" customWidth="1"/>
    <col min="8200" max="8445" width="8.88671875" style="9"/>
    <col min="8446" max="8446" width="54.33203125" style="9" customWidth="1"/>
    <col min="8447" max="8447" width="18.6640625" style="9" bestFit="1" customWidth="1"/>
    <col min="8448" max="8448" width="13.44140625" style="9" customWidth="1"/>
    <col min="8449" max="8449" width="4.109375" style="9" customWidth="1"/>
    <col min="8450" max="8450" width="12.33203125" style="9" bestFit="1" customWidth="1"/>
    <col min="8451" max="8451" width="17.44140625" style="9" bestFit="1" customWidth="1"/>
    <col min="8452" max="8452" width="16.109375" style="9" customWidth="1"/>
    <col min="8453" max="8453" width="14.88671875" style="9" bestFit="1" customWidth="1"/>
    <col min="8454" max="8455" width="16.44140625" style="9" bestFit="1" customWidth="1"/>
    <col min="8456" max="8701" width="8.88671875" style="9"/>
    <col min="8702" max="8702" width="54.33203125" style="9" customWidth="1"/>
    <col min="8703" max="8703" width="18.6640625" style="9" bestFit="1" customWidth="1"/>
    <col min="8704" max="8704" width="13.44140625" style="9" customWidth="1"/>
    <col min="8705" max="8705" width="4.109375" style="9" customWidth="1"/>
    <col min="8706" max="8706" width="12.33203125" style="9" bestFit="1" customWidth="1"/>
    <col min="8707" max="8707" width="17.44140625" style="9" bestFit="1" customWidth="1"/>
    <col min="8708" max="8708" width="16.109375" style="9" customWidth="1"/>
    <col min="8709" max="8709" width="14.88671875" style="9" bestFit="1" customWidth="1"/>
    <col min="8710" max="8711" width="16.44140625" style="9" bestFit="1" customWidth="1"/>
    <col min="8712" max="8957" width="8.88671875" style="9"/>
    <col min="8958" max="8958" width="54.33203125" style="9" customWidth="1"/>
    <col min="8959" max="8959" width="18.6640625" style="9" bestFit="1" customWidth="1"/>
    <col min="8960" max="8960" width="13.44140625" style="9" customWidth="1"/>
    <col min="8961" max="8961" width="4.109375" style="9" customWidth="1"/>
    <col min="8962" max="8962" width="12.33203125" style="9" bestFit="1" customWidth="1"/>
    <col min="8963" max="8963" width="17.44140625" style="9" bestFit="1" customWidth="1"/>
    <col min="8964" max="8964" width="16.109375" style="9" customWidth="1"/>
    <col min="8965" max="8965" width="14.88671875" style="9" bestFit="1" customWidth="1"/>
    <col min="8966" max="8967" width="16.44140625" style="9" bestFit="1" customWidth="1"/>
    <col min="8968" max="9213" width="8.88671875" style="9"/>
    <col min="9214" max="9214" width="54.33203125" style="9" customWidth="1"/>
    <col min="9215" max="9215" width="18.6640625" style="9" bestFit="1" customWidth="1"/>
    <col min="9216" max="9216" width="13.44140625" style="9" customWidth="1"/>
    <col min="9217" max="9217" width="4.109375" style="9" customWidth="1"/>
    <col min="9218" max="9218" width="12.33203125" style="9" bestFit="1" customWidth="1"/>
    <col min="9219" max="9219" width="17.44140625" style="9" bestFit="1" customWidth="1"/>
    <col min="9220" max="9220" width="16.109375" style="9" customWidth="1"/>
    <col min="9221" max="9221" width="14.88671875" style="9" bestFit="1" customWidth="1"/>
    <col min="9222" max="9223" width="16.44140625" style="9" bestFit="1" customWidth="1"/>
    <col min="9224" max="9469" width="8.88671875" style="9"/>
    <col min="9470" max="9470" width="54.33203125" style="9" customWidth="1"/>
    <col min="9471" max="9471" width="18.6640625" style="9" bestFit="1" customWidth="1"/>
    <col min="9472" max="9472" width="13.44140625" style="9" customWidth="1"/>
    <col min="9473" max="9473" width="4.109375" style="9" customWidth="1"/>
    <col min="9474" max="9474" width="12.33203125" style="9" bestFit="1" customWidth="1"/>
    <col min="9475" max="9475" width="17.44140625" style="9" bestFit="1" customWidth="1"/>
    <col min="9476" max="9476" width="16.109375" style="9" customWidth="1"/>
    <col min="9477" max="9477" width="14.88671875" style="9" bestFit="1" customWidth="1"/>
    <col min="9478" max="9479" width="16.44140625" style="9" bestFit="1" customWidth="1"/>
    <col min="9480" max="9725" width="8.88671875" style="9"/>
    <col min="9726" max="9726" width="54.33203125" style="9" customWidth="1"/>
    <col min="9727" max="9727" width="18.6640625" style="9" bestFit="1" customWidth="1"/>
    <col min="9728" max="9728" width="13.44140625" style="9" customWidth="1"/>
    <col min="9729" max="9729" width="4.109375" style="9" customWidth="1"/>
    <col min="9730" max="9730" width="12.33203125" style="9" bestFit="1" customWidth="1"/>
    <col min="9731" max="9731" width="17.44140625" style="9" bestFit="1" customWidth="1"/>
    <col min="9732" max="9732" width="16.109375" style="9" customWidth="1"/>
    <col min="9733" max="9733" width="14.88671875" style="9" bestFit="1" customWidth="1"/>
    <col min="9734" max="9735" width="16.44140625" style="9" bestFit="1" customWidth="1"/>
    <col min="9736" max="9981" width="8.88671875" style="9"/>
    <col min="9982" max="9982" width="54.33203125" style="9" customWidth="1"/>
    <col min="9983" max="9983" width="18.6640625" style="9" bestFit="1" customWidth="1"/>
    <col min="9984" max="9984" width="13.44140625" style="9" customWidth="1"/>
    <col min="9985" max="9985" width="4.109375" style="9" customWidth="1"/>
    <col min="9986" max="9986" width="12.33203125" style="9" bestFit="1" customWidth="1"/>
    <col min="9987" max="9987" width="17.44140625" style="9" bestFit="1" customWidth="1"/>
    <col min="9988" max="9988" width="16.109375" style="9" customWidth="1"/>
    <col min="9989" max="9989" width="14.88671875" style="9" bestFit="1" customWidth="1"/>
    <col min="9990" max="9991" width="16.44140625" style="9" bestFit="1" customWidth="1"/>
    <col min="9992" max="10237" width="8.88671875" style="9"/>
    <col min="10238" max="10238" width="54.33203125" style="9" customWidth="1"/>
    <col min="10239" max="10239" width="18.6640625" style="9" bestFit="1" customWidth="1"/>
    <col min="10240" max="10240" width="13.44140625" style="9" customWidth="1"/>
    <col min="10241" max="10241" width="4.109375" style="9" customWidth="1"/>
    <col min="10242" max="10242" width="12.33203125" style="9" bestFit="1" customWidth="1"/>
    <col min="10243" max="10243" width="17.44140625" style="9" bestFit="1" customWidth="1"/>
    <col min="10244" max="10244" width="16.109375" style="9" customWidth="1"/>
    <col min="10245" max="10245" width="14.88671875" style="9" bestFit="1" customWidth="1"/>
    <col min="10246" max="10247" width="16.44140625" style="9" bestFit="1" customWidth="1"/>
    <col min="10248" max="10493" width="8.88671875" style="9"/>
    <col min="10494" max="10494" width="54.33203125" style="9" customWidth="1"/>
    <col min="10495" max="10495" width="18.6640625" style="9" bestFit="1" customWidth="1"/>
    <col min="10496" max="10496" width="13.44140625" style="9" customWidth="1"/>
    <col min="10497" max="10497" width="4.109375" style="9" customWidth="1"/>
    <col min="10498" max="10498" width="12.33203125" style="9" bestFit="1" customWidth="1"/>
    <col min="10499" max="10499" width="17.44140625" style="9" bestFit="1" customWidth="1"/>
    <col min="10500" max="10500" width="16.109375" style="9" customWidth="1"/>
    <col min="10501" max="10501" width="14.88671875" style="9" bestFit="1" customWidth="1"/>
    <col min="10502" max="10503" width="16.44140625" style="9" bestFit="1" customWidth="1"/>
    <col min="10504" max="10749" width="8.88671875" style="9"/>
    <col min="10750" max="10750" width="54.33203125" style="9" customWidth="1"/>
    <col min="10751" max="10751" width="18.6640625" style="9" bestFit="1" customWidth="1"/>
    <col min="10752" max="10752" width="13.44140625" style="9" customWidth="1"/>
    <col min="10753" max="10753" width="4.109375" style="9" customWidth="1"/>
    <col min="10754" max="10754" width="12.33203125" style="9" bestFit="1" customWidth="1"/>
    <col min="10755" max="10755" width="17.44140625" style="9" bestFit="1" customWidth="1"/>
    <col min="10756" max="10756" width="16.109375" style="9" customWidth="1"/>
    <col min="10757" max="10757" width="14.88671875" style="9" bestFit="1" customWidth="1"/>
    <col min="10758" max="10759" width="16.44140625" style="9" bestFit="1" customWidth="1"/>
    <col min="10760" max="11005" width="8.88671875" style="9"/>
    <col min="11006" max="11006" width="54.33203125" style="9" customWidth="1"/>
    <col min="11007" max="11007" width="18.6640625" style="9" bestFit="1" customWidth="1"/>
    <col min="11008" max="11008" width="13.44140625" style="9" customWidth="1"/>
    <col min="11009" max="11009" width="4.109375" style="9" customWidth="1"/>
    <col min="11010" max="11010" width="12.33203125" style="9" bestFit="1" customWidth="1"/>
    <col min="11011" max="11011" width="17.44140625" style="9" bestFit="1" customWidth="1"/>
    <col min="11012" max="11012" width="16.109375" style="9" customWidth="1"/>
    <col min="11013" max="11013" width="14.88671875" style="9" bestFit="1" customWidth="1"/>
    <col min="11014" max="11015" width="16.44140625" style="9" bestFit="1" customWidth="1"/>
    <col min="11016" max="11261" width="8.88671875" style="9"/>
    <col min="11262" max="11262" width="54.33203125" style="9" customWidth="1"/>
    <col min="11263" max="11263" width="18.6640625" style="9" bestFit="1" customWidth="1"/>
    <col min="11264" max="11264" width="13.44140625" style="9" customWidth="1"/>
    <col min="11265" max="11265" width="4.109375" style="9" customWidth="1"/>
    <col min="11266" max="11266" width="12.33203125" style="9" bestFit="1" customWidth="1"/>
    <col min="11267" max="11267" width="17.44140625" style="9" bestFit="1" customWidth="1"/>
    <col min="11268" max="11268" width="16.109375" style="9" customWidth="1"/>
    <col min="11269" max="11269" width="14.88671875" style="9" bestFit="1" customWidth="1"/>
    <col min="11270" max="11271" width="16.44140625" style="9" bestFit="1" customWidth="1"/>
    <col min="11272" max="11517" width="8.88671875" style="9"/>
    <col min="11518" max="11518" width="54.33203125" style="9" customWidth="1"/>
    <col min="11519" max="11519" width="18.6640625" style="9" bestFit="1" customWidth="1"/>
    <col min="11520" max="11520" width="13.44140625" style="9" customWidth="1"/>
    <col min="11521" max="11521" width="4.109375" style="9" customWidth="1"/>
    <col min="11522" max="11522" width="12.33203125" style="9" bestFit="1" customWidth="1"/>
    <col min="11523" max="11523" width="17.44140625" style="9" bestFit="1" customWidth="1"/>
    <col min="11524" max="11524" width="16.109375" style="9" customWidth="1"/>
    <col min="11525" max="11525" width="14.88671875" style="9" bestFit="1" customWidth="1"/>
    <col min="11526" max="11527" width="16.44140625" style="9" bestFit="1" customWidth="1"/>
    <col min="11528" max="11773" width="8.88671875" style="9"/>
    <col min="11774" max="11774" width="54.33203125" style="9" customWidth="1"/>
    <col min="11775" max="11775" width="18.6640625" style="9" bestFit="1" customWidth="1"/>
    <col min="11776" max="11776" width="13.44140625" style="9" customWidth="1"/>
    <col min="11777" max="11777" width="4.109375" style="9" customWidth="1"/>
    <col min="11778" max="11778" width="12.33203125" style="9" bestFit="1" customWidth="1"/>
    <col min="11779" max="11779" width="17.44140625" style="9" bestFit="1" customWidth="1"/>
    <col min="11780" max="11780" width="16.109375" style="9" customWidth="1"/>
    <col min="11781" max="11781" width="14.88671875" style="9" bestFit="1" customWidth="1"/>
    <col min="11782" max="11783" width="16.44140625" style="9" bestFit="1" customWidth="1"/>
    <col min="11784" max="12029" width="8.88671875" style="9"/>
    <col min="12030" max="12030" width="54.33203125" style="9" customWidth="1"/>
    <col min="12031" max="12031" width="18.6640625" style="9" bestFit="1" customWidth="1"/>
    <col min="12032" max="12032" width="13.44140625" style="9" customWidth="1"/>
    <col min="12033" max="12033" width="4.109375" style="9" customWidth="1"/>
    <col min="12034" max="12034" width="12.33203125" style="9" bestFit="1" customWidth="1"/>
    <col min="12035" max="12035" width="17.44140625" style="9" bestFit="1" customWidth="1"/>
    <col min="12036" max="12036" width="16.109375" style="9" customWidth="1"/>
    <col min="12037" max="12037" width="14.88671875" style="9" bestFit="1" customWidth="1"/>
    <col min="12038" max="12039" width="16.44140625" style="9" bestFit="1" customWidth="1"/>
    <col min="12040" max="12285" width="8.88671875" style="9"/>
    <col min="12286" max="12286" width="54.33203125" style="9" customWidth="1"/>
    <col min="12287" max="12287" width="18.6640625" style="9" bestFit="1" customWidth="1"/>
    <col min="12288" max="12288" width="13.44140625" style="9" customWidth="1"/>
    <col min="12289" max="12289" width="4.109375" style="9" customWidth="1"/>
    <col min="12290" max="12290" width="12.33203125" style="9" bestFit="1" customWidth="1"/>
    <col min="12291" max="12291" width="17.44140625" style="9" bestFit="1" customWidth="1"/>
    <col min="12292" max="12292" width="16.109375" style="9" customWidth="1"/>
    <col min="12293" max="12293" width="14.88671875" style="9" bestFit="1" customWidth="1"/>
    <col min="12294" max="12295" width="16.44140625" style="9" bestFit="1" customWidth="1"/>
    <col min="12296" max="12541" width="8.88671875" style="9"/>
    <col min="12542" max="12542" width="54.33203125" style="9" customWidth="1"/>
    <col min="12543" max="12543" width="18.6640625" style="9" bestFit="1" customWidth="1"/>
    <col min="12544" max="12544" width="13.44140625" style="9" customWidth="1"/>
    <col min="12545" max="12545" width="4.109375" style="9" customWidth="1"/>
    <col min="12546" max="12546" width="12.33203125" style="9" bestFit="1" customWidth="1"/>
    <col min="12547" max="12547" width="17.44140625" style="9" bestFit="1" customWidth="1"/>
    <col min="12548" max="12548" width="16.109375" style="9" customWidth="1"/>
    <col min="12549" max="12549" width="14.88671875" style="9" bestFit="1" customWidth="1"/>
    <col min="12550" max="12551" width="16.44140625" style="9" bestFit="1" customWidth="1"/>
    <col min="12552" max="12797" width="8.88671875" style="9"/>
    <col min="12798" max="12798" width="54.33203125" style="9" customWidth="1"/>
    <col min="12799" max="12799" width="18.6640625" style="9" bestFit="1" customWidth="1"/>
    <col min="12800" max="12800" width="13.44140625" style="9" customWidth="1"/>
    <col min="12801" max="12801" width="4.109375" style="9" customWidth="1"/>
    <col min="12802" max="12802" width="12.33203125" style="9" bestFit="1" customWidth="1"/>
    <col min="12803" max="12803" width="17.44140625" style="9" bestFit="1" customWidth="1"/>
    <col min="12804" max="12804" width="16.109375" style="9" customWidth="1"/>
    <col min="12805" max="12805" width="14.88671875" style="9" bestFit="1" customWidth="1"/>
    <col min="12806" max="12807" width="16.44140625" style="9" bestFit="1" customWidth="1"/>
    <col min="12808" max="13053" width="8.88671875" style="9"/>
    <col min="13054" max="13054" width="54.33203125" style="9" customWidth="1"/>
    <col min="13055" max="13055" width="18.6640625" style="9" bestFit="1" customWidth="1"/>
    <col min="13056" max="13056" width="13.44140625" style="9" customWidth="1"/>
    <col min="13057" max="13057" width="4.109375" style="9" customWidth="1"/>
    <col min="13058" max="13058" width="12.33203125" style="9" bestFit="1" customWidth="1"/>
    <col min="13059" max="13059" width="17.44140625" style="9" bestFit="1" customWidth="1"/>
    <col min="13060" max="13060" width="16.109375" style="9" customWidth="1"/>
    <col min="13061" max="13061" width="14.88671875" style="9" bestFit="1" customWidth="1"/>
    <col min="13062" max="13063" width="16.44140625" style="9" bestFit="1" customWidth="1"/>
    <col min="13064" max="13309" width="8.88671875" style="9"/>
    <col min="13310" max="13310" width="54.33203125" style="9" customWidth="1"/>
    <col min="13311" max="13311" width="18.6640625" style="9" bestFit="1" customWidth="1"/>
    <col min="13312" max="13312" width="13.44140625" style="9" customWidth="1"/>
    <col min="13313" max="13313" width="4.109375" style="9" customWidth="1"/>
    <col min="13314" max="13314" width="12.33203125" style="9" bestFit="1" customWidth="1"/>
    <col min="13315" max="13315" width="17.44140625" style="9" bestFit="1" customWidth="1"/>
    <col min="13316" max="13316" width="16.109375" style="9" customWidth="1"/>
    <col min="13317" max="13317" width="14.88671875" style="9" bestFit="1" customWidth="1"/>
    <col min="13318" max="13319" width="16.44140625" style="9" bestFit="1" customWidth="1"/>
    <col min="13320" max="13565" width="8.88671875" style="9"/>
    <col min="13566" max="13566" width="54.33203125" style="9" customWidth="1"/>
    <col min="13567" max="13567" width="18.6640625" style="9" bestFit="1" customWidth="1"/>
    <col min="13568" max="13568" width="13.44140625" style="9" customWidth="1"/>
    <col min="13569" max="13569" width="4.109375" style="9" customWidth="1"/>
    <col min="13570" max="13570" width="12.33203125" style="9" bestFit="1" customWidth="1"/>
    <col min="13571" max="13571" width="17.44140625" style="9" bestFit="1" customWidth="1"/>
    <col min="13572" max="13572" width="16.109375" style="9" customWidth="1"/>
    <col min="13573" max="13573" width="14.88671875" style="9" bestFit="1" customWidth="1"/>
    <col min="13574" max="13575" width="16.44140625" style="9" bestFit="1" customWidth="1"/>
    <col min="13576" max="13821" width="8.88671875" style="9"/>
    <col min="13822" max="13822" width="54.33203125" style="9" customWidth="1"/>
    <col min="13823" max="13823" width="18.6640625" style="9" bestFit="1" customWidth="1"/>
    <col min="13824" max="13824" width="13.44140625" style="9" customWidth="1"/>
    <col min="13825" max="13825" width="4.109375" style="9" customWidth="1"/>
    <col min="13826" max="13826" width="12.33203125" style="9" bestFit="1" customWidth="1"/>
    <col min="13827" max="13827" width="17.44140625" style="9" bestFit="1" customWidth="1"/>
    <col min="13828" max="13828" width="16.109375" style="9" customWidth="1"/>
    <col min="13829" max="13829" width="14.88671875" style="9" bestFit="1" customWidth="1"/>
    <col min="13830" max="13831" width="16.44140625" style="9" bestFit="1" customWidth="1"/>
    <col min="13832" max="14077" width="8.88671875" style="9"/>
    <col min="14078" max="14078" width="54.33203125" style="9" customWidth="1"/>
    <col min="14079" max="14079" width="18.6640625" style="9" bestFit="1" customWidth="1"/>
    <col min="14080" max="14080" width="13.44140625" style="9" customWidth="1"/>
    <col min="14081" max="14081" width="4.109375" style="9" customWidth="1"/>
    <col min="14082" max="14082" width="12.33203125" style="9" bestFit="1" customWidth="1"/>
    <col min="14083" max="14083" width="17.44140625" style="9" bestFit="1" customWidth="1"/>
    <col min="14084" max="14084" width="16.109375" style="9" customWidth="1"/>
    <col min="14085" max="14085" width="14.88671875" style="9" bestFit="1" customWidth="1"/>
    <col min="14086" max="14087" width="16.44140625" style="9" bestFit="1" customWidth="1"/>
    <col min="14088" max="14333" width="8.88671875" style="9"/>
    <col min="14334" max="14334" width="54.33203125" style="9" customWidth="1"/>
    <col min="14335" max="14335" width="18.6640625" style="9" bestFit="1" customWidth="1"/>
    <col min="14336" max="14336" width="13.44140625" style="9" customWidth="1"/>
    <col min="14337" max="14337" width="4.109375" style="9" customWidth="1"/>
    <col min="14338" max="14338" width="12.33203125" style="9" bestFit="1" customWidth="1"/>
    <col min="14339" max="14339" width="17.44140625" style="9" bestFit="1" customWidth="1"/>
    <col min="14340" max="14340" width="16.109375" style="9" customWidth="1"/>
    <col min="14341" max="14341" width="14.88671875" style="9" bestFit="1" customWidth="1"/>
    <col min="14342" max="14343" width="16.44140625" style="9" bestFit="1" customWidth="1"/>
    <col min="14344" max="14589" width="8.88671875" style="9"/>
    <col min="14590" max="14590" width="54.33203125" style="9" customWidth="1"/>
    <col min="14591" max="14591" width="18.6640625" style="9" bestFit="1" customWidth="1"/>
    <col min="14592" max="14592" width="13.44140625" style="9" customWidth="1"/>
    <col min="14593" max="14593" width="4.109375" style="9" customWidth="1"/>
    <col min="14594" max="14594" width="12.33203125" style="9" bestFit="1" customWidth="1"/>
    <col min="14595" max="14595" width="17.44140625" style="9" bestFit="1" customWidth="1"/>
    <col min="14596" max="14596" width="16.109375" style="9" customWidth="1"/>
    <col min="14597" max="14597" width="14.88671875" style="9" bestFit="1" customWidth="1"/>
    <col min="14598" max="14599" width="16.44140625" style="9" bestFit="1" customWidth="1"/>
    <col min="14600" max="14845" width="8.88671875" style="9"/>
    <col min="14846" max="14846" width="54.33203125" style="9" customWidth="1"/>
    <col min="14847" max="14847" width="18.6640625" style="9" bestFit="1" customWidth="1"/>
    <col min="14848" max="14848" width="13.44140625" style="9" customWidth="1"/>
    <col min="14849" max="14849" width="4.109375" style="9" customWidth="1"/>
    <col min="14850" max="14850" width="12.33203125" style="9" bestFit="1" customWidth="1"/>
    <col min="14851" max="14851" width="17.44140625" style="9" bestFit="1" customWidth="1"/>
    <col min="14852" max="14852" width="16.109375" style="9" customWidth="1"/>
    <col min="14853" max="14853" width="14.88671875" style="9" bestFit="1" customWidth="1"/>
    <col min="14854" max="14855" width="16.44140625" style="9" bestFit="1" customWidth="1"/>
    <col min="14856" max="15101" width="8.88671875" style="9"/>
    <col min="15102" max="15102" width="54.33203125" style="9" customWidth="1"/>
    <col min="15103" max="15103" width="18.6640625" style="9" bestFit="1" customWidth="1"/>
    <col min="15104" max="15104" width="13.44140625" style="9" customWidth="1"/>
    <col min="15105" max="15105" width="4.109375" style="9" customWidth="1"/>
    <col min="15106" max="15106" width="12.33203125" style="9" bestFit="1" customWidth="1"/>
    <col min="15107" max="15107" width="17.44140625" style="9" bestFit="1" customWidth="1"/>
    <col min="15108" max="15108" width="16.109375" style="9" customWidth="1"/>
    <col min="15109" max="15109" width="14.88671875" style="9" bestFit="1" customWidth="1"/>
    <col min="15110" max="15111" width="16.44140625" style="9" bestFit="1" customWidth="1"/>
    <col min="15112" max="15357" width="8.88671875" style="9"/>
    <col min="15358" max="15358" width="54.33203125" style="9" customWidth="1"/>
    <col min="15359" max="15359" width="18.6640625" style="9" bestFit="1" customWidth="1"/>
    <col min="15360" max="15360" width="13.44140625" style="9" customWidth="1"/>
    <col min="15361" max="15361" width="4.109375" style="9" customWidth="1"/>
    <col min="15362" max="15362" width="12.33203125" style="9" bestFit="1" customWidth="1"/>
    <col min="15363" max="15363" width="17.44140625" style="9" bestFit="1" customWidth="1"/>
    <col min="15364" max="15364" width="16.109375" style="9" customWidth="1"/>
    <col min="15365" max="15365" width="14.88671875" style="9" bestFit="1" customWidth="1"/>
    <col min="15366" max="15367" width="16.44140625" style="9" bestFit="1" customWidth="1"/>
    <col min="15368" max="15613" width="8.88671875" style="9"/>
    <col min="15614" max="15614" width="54.33203125" style="9" customWidth="1"/>
    <col min="15615" max="15615" width="18.6640625" style="9" bestFit="1" customWidth="1"/>
    <col min="15616" max="15616" width="13.44140625" style="9" customWidth="1"/>
    <col min="15617" max="15617" width="4.109375" style="9" customWidth="1"/>
    <col min="15618" max="15618" width="12.33203125" style="9" bestFit="1" customWidth="1"/>
    <col min="15619" max="15619" width="17.44140625" style="9" bestFit="1" customWidth="1"/>
    <col min="15620" max="15620" width="16.109375" style="9" customWidth="1"/>
    <col min="15621" max="15621" width="14.88671875" style="9" bestFit="1" customWidth="1"/>
    <col min="15622" max="15623" width="16.44140625" style="9" bestFit="1" customWidth="1"/>
    <col min="15624" max="15869" width="8.88671875" style="9"/>
    <col min="15870" max="15870" width="54.33203125" style="9" customWidth="1"/>
    <col min="15871" max="15871" width="18.6640625" style="9" bestFit="1" customWidth="1"/>
    <col min="15872" max="15872" width="13.44140625" style="9" customWidth="1"/>
    <col min="15873" max="15873" width="4.109375" style="9" customWidth="1"/>
    <col min="15874" max="15874" width="12.33203125" style="9" bestFit="1" customWidth="1"/>
    <col min="15875" max="15875" width="17.44140625" style="9" bestFit="1" customWidth="1"/>
    <col min="15876" max="15876" width="16.109375" style="9" customWidth="1"/>
    <col min="15877" max="15877" width="14.88671875" style="9" bestFit="1" customWidth="1"/>
    <col min="15878" max="15879" width="16.44140625" style="9" bestFit="1" customWidth="1"/>
    <col min="15880" max="16125" width="8.88671875" style="9"/>
    <col min="16126" max="16126" width="54.33203125" style="9" customWidth="1"/>
    <col min="16127" max="16127" width="18.6640625" style="9" bestFit="1" customWidth="1"/>
    <col min="16128" max="16128" width="13.44140625" style="9" customWidth="1"/>
    <col min="16129" max="16129" width="4.109375" style="9" customWidth="1"/>
    <col min="16130" max="16130" width="12.33203125" style="9" bestFit="1" customWidth="1"/>
    <col min="16131" max="16131" width="17.44140625" style="9" bestFit="1" customWidth="1"/>
    <col min="16132" max="16132" width="16.109375" style="9" customWidth="1"/>
    <col min="16133" max="16133" width="14.88671875" style="9" bestFit="1" customWidth="1"/>
    <col min="16134" max="16135" width="16.44140625" style="9" bestFit="1" customWidth="1"/>
    <col min="16136" max="16384" width="8.88671875" style="9"/>
  </cols>
  <sheetData>
    <row r="1" spans="1:8" x14ac:dyDescent="0.3">
      <c r="A1" s="143" t="s">
        <v>107</v>
      </c>
      <c r="B1" s="143"/>
      <c r="C1" s="143"/>
    </row>
    <row r="2" spans="1:8" x14ac:dyDescent="0.3">
      <c r="A2" s="143"/>
      <c r="B2" s="143"/>
      <c r="C2" s="143"/>
    </row>
    <row r="3" spans="1:8" x14ac:dyDescent="0.3">
      <c r="A3" s="143"/>
      <c r="B3" s="143"/>
      <c r="C3" s="143"/>
    </row>
    <row r="4" spans="1:8" x14ac:dyDescent="0.3">
      <c r="A4" s="144"/>
      <c r="B4" s="144"/>
      <c r="C4" s="144"/>
    </row>
    <row r="5" spans="1:8" x14ac:dyDescent="0.3">
      <c r="A5" s="145"/>
      <c r="B5" s="146"/>
      <c r="C5" s="147"/>
    </row>
    <row r="6" spans="1:8" x14ac:dyDescent="0.3">
      <c r="A6" s="145"/>
      <c r="B6" s="146"/>
      <c r="C6" s="147"/>
    </row>
    <row r="7" spans="1:8" x14ac:dyDescent="0.3">
      <c r="A7" s="37" t="s">
        <v>39</v>
      </c>
      <c r="B7" s="38"/>
      <c r="C7" s="38"/>
    </row>
    <row r="8" spans="1:8" ht="18.600000000000001" thickBot="1" x14ac:dyDescent="0.4">
      <c r="A8" s="112"/>
      <c r="B8" s="113"/>
      <c r="C8" s="114"/>
    </row>
    <row r="9" spans="1:8" ht="18" x14ac:dyDescent="0.35">
      <c r="A9" s="115" t="s">
        <v>2</v>
      </c>
      <c r="B9" s="116" t="s">
        <v>3</v>
      </c>
      <c r="C9" s="117">
        <v>4.5</v>
      </c>
    </row>
    <row r="10" spans="1:8" ht="18" x14ac:dyDescent="0.35">
      <c r="A10" s="118" t="s">
        <v>33</v>
      </c>
      <c r="B10" s="11" t="s">
        <v>10</v>
      </c>
      <c r="C10" s="119">
        <v>150</v>
      </c>
    </row>
    <row r="11" spans="1:8" ht="18" x14ac:dyDescent="0.35">
      <c r="A11" s="118" t="s">
        <v>116</v>
      </c>
      <c r="B11" s="11" t="s">
        <v>6</v>
      </c>
      <c r="C11" s="120">
        <v>0.3</v>
      </c>
    </row>
    <row r="12" spans="1:8" ht="18" x14ac:dyDescent="0.35">
      <c r="A12" s="118" t="s">
        <v>109</v>
      </c>
      <c r="B12" s="11" t="s">
        <v>8</v>
      </c>
      <c r="C12" s="121">
        <f>C10*(6/200)</f>
        <v>4.5</v>
      </c>
    </row>
    <row r="13" spans="1:8" ht="18" x14ac:dyDescent="0.35">
      <c r="A13" s="118" t="s">
        <v>108</v>
      </c>
      <c r="B13" s="11" t="s">
        <v>110</v>
      </c>
      <c r="C13" s="122">
        <f>C12/(1-C11)</f>
        <v>6.4285714285714288</v>
      </c>
    </row>
    <row r="14" spans="1:8" s="8" customFormat="1" ht="18" x14ac:dyDescent="0.35">
      <c r="A14" s="118" t="s">
        <v>38</v>
      </c>
      <c r="B14" s="11" t="s">
        <v>11</v>
      </c>
      <c r="C14" s="123">
        <v>50</v>
      </c>
      <c r="H14" s="9"/>
    </row>
    <row r="15" spans="1:8" s="8" customFormat="1" ht="18" x14ac:dyDescent="0.35">
      <c r="A15" s="118" t="s">
        <v>111</v>
      </c>
      <c r="B15" s="11" t="s">
        <v>15</v>
      </c>
      <c r="C15" s="124">
        <f>(C10*C9-C14)/C12</f>
        <v>138.88888888888889</v>
      </c>
      <c r="H15" s="9"/>
    </row>
    <row r="16" spans="1:8" s="8" customFormat="1" ht="21" x14ac:dyDescent="0.3">
      <c r="A16" s="125" t="s">
        <v>112</v>
      </c>
      <c r="B16" s="15" t="s">
        <v>17</v>
      </c>
      <c r="C16" s="126">
        <f>((C9*C10)-C14)/C13</f>
        <v>97.222222222222214</v>
      </c>
      <c r="H16" s="9"/>
    </row>
    <row r="17" spans="1:8" s="8" customFormat="1" ht="18.600000000000001" thickBot="1" x14ac:dyDescent="0.4">
      <c r="A17" s="127" t="s">
        <v>18</v>
      </c>
      <c r="B17" s="128" t="s">
        <v>11</v>
      </c>
      <c r="C17" s="129">
        <f>C16*C13</f>
        <v>625</v>
      </c>
      <c r="H17" s="9"/>
    </row>
    <row r="18" spans="1:8" s="8" customFormat="1" ht="18.600000000000001" thickBot="1" x14ac:dyDescent="0.4">
      <c r="A18" s="130"/>
      <c r="B18" s="131"/>
      <c r="C18" s="132"/>
      <c r="H18" s="9"/>
    </row>
    <row r="19" spans="1:8" s="8" customFormat="1" ht="18" x14ac:dyDescent="0.35">
      <c r="A19" s="161" t="s">
        <v>117</v>
      </c>
      <c r="B19" s="162"/>
      <c r="C19" s="163"/>
      <c r="H19" s="9"/>
    </row>
    <row r="20" spans="1:8" s="8" customFormat="1" ht="18" x14ac:dyDescent="0.35">
      <c r="A20" s="118" t="s">
        <v>20</v>
      </c>
      <c r="B20" s="11" t="s">
        <v>17</v>
      </c>
      <c r="C20" s="123">
        <f>50/C13</f>
        <v>7.7777777777777777</v>
      </c>
      <c r="H20" s="9"/>
    </row>
    <row r="21" spans="1:8" s="8" customFormat="1" ht="18" x14ac:dyDescent="0.35">
      <c r="A21" s="118" t="s">
        <v>21</v>
      </c>
      <c r="B21" s="11" t="s">
        <v>17</v>
      </c>
      <c r="C21" s="138">
        <f>C16+C20</f>
        <v>104.99999999999999</v>
      </c>
      <c r="H21" s="9"/>
    </row>
    <row r="22" spans="1:8" s="8" customFormat="1" ht="18" x14ac:dyDescent="0.35">
      <c r="A22" s="118" t="s">
        <v>22</v>
      </c>
      <c r="B22" s="11" t="s">
        <v>23</v>
      </c>
      <c r="C22" s="139">
        <v>15</v>
      </c>
      <c r="H22" s="9"/>
    </row>
    <row r="23" spans="1:8" s="8" customFormat="1" ht="18" x14ac:dyDescent="0.35">
      <c r="A23" s="118" t="s">
        <v>24</v>
      </c>
      <c r="B23" s="11" t="s">
        <v>17</v>
      </c>
      <c r="C23" s="138">
        <f>C16*(C22/100)</f>
        <v>14.583333333333332</v>
      </c>
      <c r="H23" s="9"/>
    </row>
    <row r="24" spans="1:8" s="8" customFormat="1" ht="18.600000000000001" thickBot="1" x14ac:dyDescent="0.4">
      <c r="A24" s="140" t="s">
        <v>25</v>
      </c>
      <c r="B24" s="141" t="s">
        <v>17</v>
      </c>
      <c r="C24" s="142">
        <f>C21+C23</f>
        <v>119.58333333333331</v>
      </c>
      <c r="H24" s="9"/>
    </row>
    <row r="25" spans="1:8" s="136" customFormat="1" ht="18" x14ac:dyDescent="0.35">
      <c r="A25" s="107"/>
      <c r="B25" s="135"/>
      <c r="C25" s="110"/>
      <c r="H25" s="137"/>
    </row>
    <row r="26" spans="1:8" s="136" customFormat="1" ht="18" x14ac:dyDescent="0.35">
      <c r="A26" s="107"/>
      <c r="B26" s="135"/>
      <c r="C26" s="110"/>
      <c r="H26" s="137"/>
    </row>
    <row r="27" spans="1:8" s="8" customFormat="1" ht="18" x14ac:dyDescent="0.35">
      <c r="A27" s="133" t="s">
        <v>40</v>
      </c>
      <c r="B27" s="134">
        <v>125</v>
      </c>
      <c r="C27" s="108"/>
      <c r="H27" s="9"/>
    </row>
    <row r="28" spans="1:8" s="8" customFormat="1" ht="18" x14ac:dyDescent="0.35">
      <c r="A28" s="40" t="s">
        <v>41</v>
      </c>
      <c r="B28" s="102">
        <v>6</v>
      </c>
      <c r="C28" s="106"/>
      <c r="H28" s="9"/>
    </row>
    <row r="29" spans="1:8" s="8" customFormat="1" ht="18" x14ac:dyDescent="0.35">
      <c r="A29" s="40" t="s">
        <v>51</v>
      </c>
      <c r="B29" s="102">
        <v>10</v>
      </c>
      <c r="C29" s="109"/>
      <c r="H29" s="9"/>
    </row>
    <row r="30" spans="1:8" s="8" customFormat="1" ht="18" x14ac:dyDescent="0.35">
      <c r="A30" s="40" t="s">
        <v>42</v>
      </c>
      <c r="B30" s="102">
        <v>100</v>
      </c>
      <c r="C30" s="106"/>
      <c r="H30" s="9"/>
    </row>
    <row r="31" spans="1:8" s="8" customFormat="1" ht="18" x14ac:dyDescent="0.35">
      <c r="A31" s="40" t="s">
        <v>41</v>
      </c>
      <c r="B31" s="102">
        <v>3</v>
      </c>
      <c r="C31" s="110"/>
      <c r="H31" s="9"/>
    </row>
    <row r="32" spans="1:8" s="8" customFormat="1" x14ac:dyDescent="0.3">
      <c r="A32" s="42" t="s">
        <v>52</v>
      </c>
      <c r="B32" s="102">
        <v>5</v>
      </c>
      <c r="H32" s="9"/>
    </row>
    <row r="33" spans="1:8" s="8" customFormat="1" ht="15" thickBot="1" x14ac:dyDescent="0.35">
      <c r="A33" s="42" t="s">
        <v>113</v>
      </c>
      <c r="B33" s="105">
        <v>0.3</v>
      </c>
      <c r="H33" s="9"/>
    </row>
    <row r="34" spans="1:8" ht="15" thickBot="1" x14ac:dyDescent="0.35">
      <c r="A34" s="98" t="s">
        <v>114</v>
      </c>
      <c r="B34" s="111">
        <v>6.43</v>
      </c>
    </row>
    <row r="35" spans="1:8" s="8" customFormat="1" ht="15" thickBot="1" x14ac:dyDescent="0.35">
      <c r="A35" s="41" t="s">
        <v>115</v>
      </c>
      <c r="B35" s="99">
        <f>B34*(1-B33)</f>
        <v>4.5009999999999994</v>
      </c>
      <c r="H35" s="9"/>
    </row>
    <row r="36" spans="1:8" s="8" customFormat="1" x14ac:dyDescent="0.3">
      <c r="A36" s="89"/>
      <c r="B36" s="96"/>
      <c r="H36" s="9"/>
    </row>
    <row r="37" spans="1:8" s="8" customFormat="1" ht="15" thickBot="1" x14ac:dyDescent="0.35">
      <c r="A37" s="1"/>
      <c r="B37" s="92"/>
      <c r="H37" s="9"/>
    </row>
    <row r="38" spans="1:8" s="8" customFormat="1" x14ac:dyDescent="0.3">
      <c r="A38" s="39" t="s">
        <v>49</v>
      </c>
      <c r="B38" s="93">
        <f>(((B28*30)*B27*B29+((B31*30)*B30*B32))/2000)</f>
        <v>135</v>
      </c>
      <c r="H38" s="9"/>
    </row>
    <row r="39" spans="1:8" s="8" customFormat="1" x14ac:dyDescent="0.3">
      <c r="A39" s="40" t="s">
        <v>50</v>
      </c>
      <c r="B39" s="94">
        <f>B38/(1-B33)</f>
        <v>192.85714285714286</v>
      </c>
      <c r="H39" s="9"/>
    </row>
    <row r="40" spans="1:8" s="8" customFormat="1" ht="15" thickBot="1" x14ac:dyDescent="0.35">
      <c r="A40" s="41" t="s">
        <v>47</v>
      </c>
      <c r="B40" s="97">
        <f>B39/B34</f>
        <v>29.993334814485671</v>
      </c>
      <c r="H40" s="9"/>
    </row>
    <row r="41" spans="1:8" s="8" customFormat="1" x14ac:dyDescent="0.3">
      <c r="A41" s="24"/>
      <c r="B41" s="24"/>
      <c r="H41" s="9"/>
    </row>
    <row r="42" spans="1:8" s="8" customFormat="1" x14ac:dyDescent="0.3">
      <c r="A42" s="24"/>
      <c r="B42" s="24"/>
      <c r="H42" s="9"/>
    </row>
    <row r="43" spans="1:8" s="8" customFormat="1" x14ac:dyDescent="0.3">
      <c r="A43" s="24"/>
      <c r="B43" s="24"/>
      <c r="H43" s="9"/>
    </row>
    <row r="44" spans="1:8" s="8" customFormat="1" x14ac:dyDescent="0.3">
      <c r="A44" s="24"/>
      <c r="B44" s="24"/>
      <c r="H44" s="9"/>
    </row>
    <row r="45" spans="1:8" s="8" customFormat="1" x14ac:dyDescent="0.3">
      <c r="A45" s="24"/>
      <c r="B45" s="24"/>
      <c r="H45" s="9"/>
    </row>
    <row r="46" spans="1:8" s="8" customFormat="1" x14ac:dyDescent="0.3">
      <c r="A46" s="24"/>
      <c r="B46" s="24"/>
      <c r="H46" s="9"/>
    </row>
    <row r="47" spans="1:8" s="8" customFormat="1" x14ac:dyDescent="0.3">
      <c r="A47" s="24"/>
      <c r="B47" s="24"/>
      <c r="H47" s="9"/>
    </row>
    <row r="48" spans="1:8" s="8" customFormat="1" x14ac:dyDescent="0.3">
      <c r="A48" s="24"/>
      <c r="B48" s="24"/>
      <c r="H48" s="9"/>
    </row>
    <row r="49" spans="1:8" s="8" customFormat="1" x14ac:dyDescent="0.3">
      <c r="A49" s="24"/>
      <c r="B49" s="24"/>
      <c r="H49" s="9"/>
    </row>
    <row r="50" spans="1:8" s="8" customFormat="1" x14ac:dyDescent="0.3">
      <c r="A50" s="24"/>
      <c r="B50" s="24"/>
      <c r="H50" s="9"/>
    </row>
    <row r="51" spans="1:8" s="8" customFormat="1" x14ac:dyDescent="0.3">
      <c r="A51" s="24"/>
      <c r="B51" s="24"/>
      <c r="H51" s="9"/>
    </row>
    <row r="52" spans="1:8" s="8" customFormat="1" x14ac:dyDescent="0.3">
      <c r="A52" s="24"/>
      <c r="B52" s="24"/>
      <c r="H52" s="9"/>
    </row>
    <row r="53" spans="1:8" s="8" customFormat="1" x14ac:dyDescent="0.3">
      <c r="A53" s="24"/>
      <c r="B53" s="24"/>
      <c r="H53" s="9"/>
    </row>
    <row r="54" spans="1:8" s="8" customFormat="1" x14ac:dyDescent="0.3">
      <c r="A54" s="24"/>
      <c r="B54" s="24"/>
      <c r="H54" s="9"/>
    </row>
    <row r="55" spans="1:8" s="8" customFormat="1" x14ac:dyDescent="0.3">
      <c r="A55" s="24"/>
      <c r="B55" s="24"/>
      <c r="H55" s="9"/>
    </row>
    <row r="56" spans="1:8" s="8" customFormat="1" x14ac:dyDescent="0.3">
      <c r="A56" s="24"/>
      <c r="B56" s="24"/>
      <c r="H56" s="9"/>
    </row>
    <row r="57" spans="1:8" s="8" customFormat="1" x14ac:dyDescent="0.3">
      <c r="A57" s="24"/>
      <c r="B57" s="24"/>
      <c r="H57" s="9"/>
    </row>
    <row r="58" spans="1:8" s="8" customFormat="1" x14ac:dyDescent="0.3">
      <c r="A58" s="24"/>
      <c r="B58" s="24"/>
      <c r="H58" s="9"/>
    </row>
    <row r="59" spans="1:8" s="8" customFormat="1" x14ac:dyDescent="0.3">
      <c r="A59" s="24"/>
      <c r="B59" s="24"/>
      <c r="H59" s="9"/>
    </row>
    <row r="60" spans="1:8" s="8" customFormat="1" x14ac:dyDescent="0.3">
      <c r="A60" s="24"/>
      <c r="B60" s="24"/>
      <c r="H60" s="9"/>
    </row>
    <row r="61" spans="1:8" s="8" customFormat="1" x14ac:dyDescent="0.3">
      <c r="A61" s="24"/>
      <c r="B61" s="24"/>
      <c r="H61" s="9"/>
    </row>
    <row r="62" spans="1:8" s="8" customFormat="1" x14ac:dyDescent="0.3">
      <c r="A62" s="24"/>
      <c r="B62" s="24"/>
      <c r="H62" s="9"/>
    </row>
    <row r="63" spans="1:8" s="8" customFormat="1" x14ac:dyDescent="0.3">
      <c r="A63" s="24"/>
      <c r="B63" s="24"/>
      <c r="H63" s="9"/>
    </row>
    <row r="64" spans="1:8" s="8" customFormat="1" x14ac:dyDescent="0.3">
      <c r="A64" s="24"/>
      <c r="B64" s="24"/>
      <c r="H64" s="9"/>
    </row>
    <row r="65" spans="1:8" s="8" customFormat="1" x14ac:dyDescent="0.3">
      <c r="A65" s="24"/>
      <c r="B65" s="24"/>
      <c r="H65" s="9"/>
    </row>
    <row r="66" spans="1:8" s="8" customFormat="1" x14ac:dyDescent="0.3">
      <c r="A66" s="24"/>
      <c r="B66" s="24"/>
      <c r="H66" s="9"/>
    </row>
    <row r="67" spans="1:8" s="8" customFormat="1" x14ac:dyDescent="0.3">
      <c r="A67" s="24"/>
      <c r="B67" s="24"/>
      <c r="H67" s="9"/>
    </row>
    <row r="68" spans="1:8" s="8" customFormat="1" x14ac:dyDescent="0.3">
      <c r="A68" s="24"/>
      <c r="B68" s="24"/>
      <c r="H68" s="9"/>
    </row>
    <row r="69" spans="1:8" s="8" customFormat="1" x14ac:dyDescent="0.3">
      <c r="A69" s="24"/>
      <c r="B69" s="24"/>
      <c r="H69" s="9"/>
    </row>
    <row r="70" spans="1:8" s="8" customFormat="1" x14ac:dyDescent="0.3">
      <c r="A70" s="24"/>
      <c r="B70" s="24"/>
      <c r="H70" s="9"/>
    </row>
    <row r="71" spans="1:8" s="8" customFormat="1" x14ac:dyDescent="0.3">
      <c r="A71" s="24"/>
      <c r="B71" s="24"/>
      <c r="H71" s="9"/>
    </row>
    <row r="72" spans="1:8" s="8" customFormat="1" x14ac:dyDescent="0.3">
      <c r="A72" s="24"/>
      <c r="B72" s="24"/>
      <c r="H72" s="9"/>
    </row>
    <row r="73" spans="1:8" s="8" customFormat="1" x14ac:dyDescent="0.3">
      <c r="A73" s="24"/>
      <c r="B73" s="24"/>
      <c r="H73" s="9"/>
    </row>
    <row r="74" spans="1:8" s="8" customFormat="1" x14ac:dyDescent="0.3">
      <c r="A74" s="24"/>
      <c r="B74" s="24"/>
      <c r="H74" s="9"/>
    </row>
    <row r="75" spans="1:8" s="8" customFormat="1" x14ac:dyDescent="0.3">
      <c r="A75" s="24"/>
      <c r="B75" s="24"/>
      <c r="H75" s="9"/>
    </row>
    <row r="76" spans="1:8" s="8" customFormat="1" x14ac:dyDescent="0.3">
      <c r="A76" s="24"/>
      <c r="B76" s="24"/>
      <c r="H76" s="9"/>
    </row>
    <row r="77" spans="1:8" s="8" customFormat="1" x14ac:dyDescent="0.3">
      <c r="A77" s="24"/>
      <c r="B77" s="24"/>
      <c r="H77" s="9"/>
    </row>
    <row r="78" spans="1:8" s="8" customFormat="1" x14ac:dyDescent="0.3">
      <c r="A78" s="24"/>
      <c r="B78" s="24"/>
      <c r="H78" s="9"/>
    </row>
    <row r="79" spans="1:8" s="8" customFormat="1" x14ac:dyDescent="0.3">
      <c r="A79" s="24"/>
      <c r="B79" s="24"/>
      <c r="H79" s="9"/>
    </row>
    <row r="80" spans="1:8" s="8" customFormat="1" x14ac:dyDescent="0.3">
      <c r="A80" s="24"/>
      <c r="B80" s="24"/>
      <c r="H80" s="9"/>
    </row>
    <row r="81" spans="1:8" s="8" customFormat="1" x14ac:dyDescent="0.3">
      <c r="A81" s="24"/>
      <c r="B81" s="24"/>
      <c r="H81" s="9"/>
    </row>
    <row r="82" spans="1:8" s="8" customFormat="1" x14ac:dyDescent="0.3">
      <c r="A82" s="24"/>
      <c r="B82" s="24"/>
      <c r="H82" s="9"/>
    </row>
    <row r="83" spans="1:8" s="8" customFormat="1" x14ac:dyDescent="0.3">
      <c r="A83" s="24"/>
      <c r="B83" s="24"/>
      <c r="H83" s="9"/>
    </row>
    <row r="84" spans="1:8" s="8" customFormat="1" x14ac:dyDescent="0.3">
      <c r="A84" s="24"/>
      <c r="B84" s="24"/>
      <c r="H84" s="9"/>
    </row>
    <row r="85" spans="1:8" s="8" customFormat="1" x14ac:dyDescent="0.3">
      <c r="A85" s="24"/>
      <c r="B85" s="24"/>
      <c r="H85" s="9"/>
    </row>
    <row r="86" spans="1:8" s="8" customFormat="1" x14ac:dyDescent="0.3">
      <c r="A86" s="24"/>
      <c r="B86" s="24"/>
      <c r="H86" s="9"/>
    </row>
    <row r="87" spans="1:8" s="8" customFormat="1" x14ac:dyDescent="0.3">
      <c r="A87" s="24"/>
      <c r="B87" s="24"/>
      <c r="H87" s="9"/>
    </row>
    <row r="88" spans="1:8" s="8" customFormat="1" x14ac:dyDescent="0.3">
      <c r="A88" s="24"/>
      <c r="B88" s="24"/>
      <c r="H88" s="9"/>
    </row>
    <row r="89" spans="1:8" s="8" customFormat="1" x14ac:dyDescent="0.3">
      <c r="A89" s="24"/>
      <c r="B89" s="24"/>
      <c r="H89" s="9"/>
    </row>
    <row r="90" spans="1:8" s="8" customFormat="1" x14ac:dyDescent="0.3">
      <c r="A90" s="24"/>
      <c r="B90" s="24"/>
      <c r="H90" s="9"/>
    </row>
    <row r="91" spans="1:8" s="8" customFormat="1" x14ac:dyDescent="0.3">
      <c r="A91" s="24"/>
      <c r="B91" s="24"/>
      <c r="H91" s="9"/>
    </row>
    <row r="92" spans="1:8" s="8" customFormat="1" x14ac:dyDescent="0.3">
      <c r="A92" s="24"/>
      <c r="B92" s="24"/>
      <c r="H92" s="9"/>
    </row>
    <row r="93" spans="1:8" s="8" customFormat="1" x14ac:dyDescent="0.3">
      <c r="A93" s="24"/>
      <c r="B93" s="24"/>
      <c r="H93" s="9"/>
    </row>
    <row r="94" spans="1:8" s="8" customFormat="1" x14ac:dyDescent="0.3">
      <c r="A94" s="24"/>
      <c r="B94" s="24"/>
      <c r="H94" s="9"/>
    </row>
    <row r="95" spans="1:8" s="8" customFormat="1" x14ac:dyDescent="0.3">
      <c r="A95" s="24"/>
      <c r="B95" s="24"/>
      <c r="H95" s="9"/>
    </row>
    <row r="96" spans="1:8" s="8" customFormat="1" x14ac:dyDescent="0.3">
      <c r="A96" s="24"/>
      <c r="B96" s="24"/>
      <c r="H96" s="9"/>
    </row>
    <row r="97" spans="1:8" s="8" customFormat="1" x14ac:dyDescent="0.3">
      <c r="A97" s="24"/>
      <c r="B97" s="24"/>
      <c r="H97" s="9"/>
    </row>
    <row r="98" spans="1:8" s="8" customFormat="1" x14ac:dyDescent="0.3">
      <c r="A98" s="24"/>
      <c r="B98" s="24"/>
      <c r="H98" s="9"/>
    </row>
    <row r="99" spans="1:8" s="8" customFormat="1" x14ac:dyDescent="0.3">
      <c r="A99" s="24"/>
      <c r="B99" s="24"/>
      <c r="H99" s="9"/>
    </row>
    <row r="100" spans="1:8" s="8" customFormat="1" x14ac:dyDescent="0.3">
      <c r="A100" s="24"/>
      <c r="B100" s="24"/>
      <c r="H100" s="9"/>
    </row>
    <row r="101" spans="1:8" s="8" customFormat="1" x14ac:dyDescent="0.3">
      <c r="A101" s="24"/>
      <c r="B101" s="24"/>
      <c r="H101" s="9"/>
    </row>
    <row r="102" spans="1:8" s="8" customFormat="1" x14ac:dyDescent="0.3">
      <c r="A102" s="24"/>
      <c r="B102" s="24"/>
      <c r="H102" s="9"/>
    </row>
    <row r="103" spans="1:8" s="8" customFormat="1" x14ac:dyDescent="0.3">
      <c r="A103" s="24"/>
      <c r="B103" s="24"/>
      <c r="H103" s="9"/>
    </row>
    <row r="104" spans="1:8" s="8" customFormat="1" x14ac:dyDescent="0.3">
      <c r="A104" s="24"/>
      <c r="B104" s="24"/>
      <c r="H104" s="9"/>
    </row>
    <row r="105" spans="1:8" s="8" customFormat="1" x14ac:dyDescent="0.3">
      <c r="A105" s="24"/>
      <c r="B105" s="24"/>
      <c r="H105" s="9"/>
    </row>
    <row r="106" spans="1:8" s="8" customFormat="1" x14ac:dyDescent="0.3">
      <c r="A106" s="24"/>
      <c r="B106" s="24"/>
      <c r="H106" s="9"/>
    </row>
    <row r="107" spans="1:8" s="8" customFormat="1" x14ac:dyDescent="0.3">
      <c r="A107" s="24"/>
      <c r="B107" s="24"/>
      <c r="H107" s="9"/>
    </row>
    <row r="108" spans="1:8" s="8" customFormat="1" x14ac:dyDescent="0.3">
      <c r="A108" s="24"/>
      <c r="B108" s="24"/>
      <c r="H108" s="9"/>
    </row>
    <row r="109" spans="1:8" s="8" customFormat="1" x14ac:dyDescent="0.3">
      <c r="A109" s="24"/>
      <c r="B109" s="24"/>
      <c r="H109" s="9"/>
    </row>
    <row r="110" spans="1:8" s="8" customFormat="1" x14ac:dyDescent="0.3">
      <c r="A110" s="24"/>
      <c r="B110" s="24"/>
      <c r="H110" s="9"/>
    </row>
    <row r="111" spans="1:8" s="8" customFormat="1" x14ac:dyDescent="0.3">
      <c r="A111" s="24"/>
      <c r="B111" s="24"/>
      <c r="H111" s="9"/>
    </row>
    <row r="112" spans="1:8" s="8" customFormat="1" x14ac:dyDescent="0.3">
      <c r="A112" s="24"/>
      <c r="B112" s="24"/>
      <c r="H112" s="9"/>
    </row>
    <row r="113" spans="1:8" s="8" customFormat="1" x14ac:dyDescent="0.3">
      <c r="A113" s="24"/>
      <c r="B113" s="24"/>
      <c r="H113" s="9"/>
    </row>
    <row r="114" spans="1:8" s="8" customFormat="1" x14ac:dyDescent="0.3">
      <c r="A114" s="24"/>
      <c r="B114" s="24"/>
      <c r="H114" s="9"/>
    </row>
    <row r="115" spans="1:8" s="8" customFormat="1" x14ac:dyDescent="0.3">
      <c r="A115" s="24"/>
      <c r="B115" s="24"/>
      <c r="H115" s="9"/>
    </row>
    <row r="116" spans="1:8" s="8" customFormat="1" x14ac:dyDescent="0.3">
      <c r="A116" s="24"/>
      <c r="B116" s="24"/>
      <c r="H116" s="9"/>
    </row>
    <row r="117" spans="1:8" s="8" customFormat="1" x14ac:dyDescent="0.3">
      <c r="A117" s="24"/>
      <c r="B117" s="24"/>
      <c r="H117" s="9"/>
    </row>
    <row r="118" spans="1:8" s="8" customFormat="1" x14ac:dyDescent="0.3">
      <c r="A118" s="24"/>
      <c r="B118" s="24"/>
      <c r="H118" s="9"/>
    </row>
    <row r="119" spans="1:8" s="8" customFormat="1" x14ac:dyDescent="0.3">
      <c r="A119" s="24"/>
      <c r="B119" s="24"/>
      <c r="H119" s="9"/>
    </row>
    <row r="120" spans="1:8" s="8" customFormat="1" x14ac:dyDescent="0.3">
      <c r="A120" s="24"/>
      <c r="B120" s="24"/>
      <c r="H120" s="9"/>
    </row>
    <row r="121" spans="1:8" s="8" customFormat="1" x14ac:dyDescent="0.3">
      <c r="A121" s="24"/>
      <c r="B121" s="24"/>
      <c r="H121" s="9"/>
    </row>
    <row r="122" spans="1:8" s="8" customFormat="1" x14ac:dyDescent="0.3">
      <c r="A122" s="24"/>
      <c r="B122" s="24"/>
      <c r="H122" s="9"/>
    </row>
    <row r="123" spans="1:8" s="8" customFormat="1" x14ac:dyDescent="0.3">
      <c r="A123" s="24"/>
      <c r="B123" s="24"/>
      <c r="H123" s="9"/>
    </row>
    <row r="124" spans="1:8" s="8" customFormat="1" x14ac:dyDescent="0.3">
      <c r="A124" s="24"/>
      <c r="B124" s="24"/>
      <c r="H124" s="9"/>
    </row>
    <row r="125" spans="1:8" s="8" customFormat="1" x14ac:dyDescent="0.3">
      <c r="A125" s="24"/>
      <c r="B125" s="24"/>
      <c r="H125" s="9"/>
    </row>
    <row r="126" spans="1:8" s="8" customFormat="1" x14ac:dyDescent="0.3">
      <c r="A126" s="24"/>
      <c r="B126" s="24"/>
      <c r="H126" s="9"/>
    </row>
    <row r="127" spans="1:8" s="8" customFormat="1" x14ac:dyDescent="0.3">
      <c r="A127" s="24"/>
      <c r="B127" s="24"/>
      <c r="H127" s="9"/>
    </row>
    <row r="128" spans="1:8" s="8" customFormat="1" x14ac:dyDescent="0.3">
      <c r="A128" s="24"/>
      <c r="B128" s="24"/>
      <c r="H128" s="9"/>
    </row>
    <row r="129" spans="1:8" s="8" customFormat="1" x14ac:dyDescent="0.3">
      <c r="A129" s="24"/>
      <c r="B129" s="24"/>
      <c r="H129" s="9"/>
    </row>
    <row r="130" spans="1:8" s="8" customFormat="1" x14ac:dyDescent="0.3">
      <c r="A130" s="24"/>
      <c r="B130" s="24"/>
      <c r="H130" s="9"/>
    </row>
    <row r="131" spans="1:8" s="8" customFormat="1" x14ac:dyDescent="0.3">
      <c r="A131" s="24"/>
      <c r="B131" s="24"/>
      <c r="H131" s="9"/>
    </row>
    <row r="132" spans="1:8" s="8" customFormat="1" x14ac:dyDescent="0.3">
      <c r="A132" s="24"/>
      <c r="B132" s="24"/>
      <c r="H132" s="9"/>
    </row>
    <row r="133" spans="1:8" s="8" customFormat="1" x14ac:dyDescent="0.3">
      <c r="A133" s="24"/>
      <c r="B133" s="24"/>
      <c r="H133" s="9"/>
    </row>
    <row r="134" spans="1:8" s="8" customFormat="1" x14ac:dyDescent="0.3">
      <c r="A134" s="24"/>
      <c r="B134" s="24"/>
      <c r="H134" s="9"/>
    </row>
    <row r="135" spans="1:8" s="8" customFormat="1" x14ac:dyDescent="0.3">
      <c r="A135" s="24"/>
      <c r="B135" s="24"/>
      <c r="H135" s="9"/>
    </row>
    <row r="136" spans="1:8" s="8" customFormat="1" x14ac:dyDescent="0.3">
      <c r="A136" s="24"/>
      <c r="B136" s="24"/>
      <c r="H136" s="9"/>
    </row>
    <row r="137" spans="1:8" s="8" customFormat="1" x14ac:dyDescent="0.3">
      <c r="A137" s="24"/>
      <c r="B137" s="24"/>
      <c r="H137" s="9"/>
    </row>
    <row r="138" spans="1:8" s="8" customFormat="1" x14ac:dyDescent="0.3">
      <c r="A138" s="24"/>
      <c r="B138" s="24"/>
      <c r="H138" s="9"/>
    </row>
    <row r="139" spans="1:8" s="8" customFormat="1" x14ac:dyDescent="0.3">
      <c r="A139" s="24"/>
      <c r="B139" s="24"/>
      <c r="H139" s="9"/>
    </row>
    <row r="140" spans="1:8" s="8" customFormat="1" x14ac:dyDescent="0.3">
      <c r="A140" s="24"/>
      <c r="B140" s="24"/>
      <c r="H140" s="9"/>
    </row>
    <row r="141" spans="1:8" s="8" customFormat="1" x14ac:dyDescent="0.3">
      <c r="A141" s="24"/>
      <c r="B141" s="24"/>
      <c r="H141" s="9"/>
    </row>
    <row r="142" spans="1:8" s="8" customFormat="1" x14ac:dyDescent="0.3">
      <c r="A142" s="24"/>
      <c r="B142" s="24"/>
      <c r="H142" s="9"/>
    </row>
    <row r="143" spans="1:8" s="8" customFormat="1" x14ac:dyDescent="0.3">
      <c r="A143" s="24"/>
      <c r="B143" s="24"/>
      <c r="H143" s="9"/>
    </row>
    <row r="144" spans="1:8" s="8" customFormat="1" x14ac:dyDescent="0.3">
      <c r="A144" s="24"/>
      <c r="B144" s="24"/>
      <c r="H144" s="9"/>
    </row>
    <row r="145" spans="1:8" s="8" customFormat="1" x14ac:dyDescent="0.3">
      <c r="A145" s="24"/>
      <c r="B145" s="24"/>
      <c r="H145" s="9"/>
    </row>
    <row r="146" spans="1:8" s="8" customFormat="1" x14ac:dyDescent="0.3">
      <c r="A146" s="24"/>
      <c r="B146" s="24"/>
      <c r="H146" s="9"/>
    </row>
    <row r="147" spans="1:8" s="8" customFormat="1" x14ac:dyDescent="0.3">
      <c r="A147" s="24"/>
      <c r="B147" s="24"/>
      <c r="H147" s="9"/>
    </row>
    <row r="148" spans="1:8" s="8" customFormat="1" x14ac:dyDescent="0.3">
      <c r="A148" s="24"/>
      <c r="B148" s="24"/>
      <c r="H148" s="9"/>
    </row>
    <row r="149" spans="1:8" s="8" customFormat="1" x14ac:dyDescent="0.3">
      <c r="A149" s="24"/>
      <c r="B149" s="24"/>
      <c r="H149" s="9"/>
    </row>
    <row r="150" spans="1:8" s="8" customFormat="1" x14ac:dyDescent="0.3">
      <c r="A150" s="24"/>
      <c r="B150" s="24"/>
      <c r="H150" s="9"/>
    </row>
    <row r="151" spans="1:8" s="8" customFormat="1" x14ac:dyDescent="0.3">
      <c r="A151" s="24"/>
      <c r="B151" s="24"/>
      <c r="H151" s="9"/>
    </row>
    <row r="152" spans="1:8" s="8" customFormat="1" x14ac:dyDescent="0.3">
      <c r="A152" s="24"/>
      <c r="B152" s="24"/>
      <c r="H152" s="9"/>
    </row>
    <row r="153" spans="1:8" s="8" customFormat="1" x14ac:dyDescent="0.3">
      <c r="A153" s="24"/>
      <c r="B153" s="24"/>
      <c r="H153" s="9"/>
    </row>
    <row r="154" spans="1:8" s="8" customFormat="1" x14ac:dyDescent="0.3">
      <c r="A154" s="24"/>
      <c r="B154" s="24"/>
      <c r="H154" s="9"/>
    </row>
    <row r="155" spans="1:8" s="8" customFormat="1" x14ac:dyDescent="0.3">
      <c r="A155" s="24"/>
      <c r="B155" s="24"/>
      <c r="H155" s="9"/>
    </row>
    <row r="156" spans="1:8" s="8" customFormat="1" x14ac:dyDescent="0.3">
      <c r="A156" s="24"/>
      <c r="B156" s="24"/>
      <c r="H156" s="9"/>
    </row>
    <row r="157" spans="1:8" s="8" customFormat="1" x14ac:dyDescent="0.3">
      <c r="A157" s="24"/>
      <c r="B157" s="24"/>
      <c r="H157" s="9"/>
    </row>
    <row r="158" spans="1:8" s="8" customFormat="1" x14ac:dyDescent="0.3">
      <c r="A158" s="24"/>
      <c r="B158" s="24"/>
      <c r="H158" s="9"/>
    </row>
    <row r="159" spans="1:8" s="8" customFormat="1" x14ac:dyDescent="0.3">
      <c r="A159" s="24"/>
      <c r="B159" s="24"/>
      <c r="H159" s="9"/>
    </row>
    <row r="160" spans="1:8" s="8" customFormat="1" x14ac:dyDescent="0.3">
      <c r="A160" s="24"/>
      <c r="B160" s="24"/>
      <c r="H160" s="9"/>
    </row>
    <row r="161" spans="1:8" s="8" customFormat="1" x14ac:dyDescent="0.3">
      <c r="A161" s="24"/>
      <c r="B161" s="24"/>
      <c r="H161" s="9"/>
    </row>
    <row r="162" spans="1:8" s="8" customFormat="1" x14ac:dyDescent="0.3">
      <c r="A162" s="24"/>
      <c r="B162" s="24"/>
      <c r="H162" s="9"/>
    </row>
    <row r="163" spans="1:8" s="8" customFormat="1" x14ac:dyDescent="0.3">
      <c r="A163" s="24"/>
      <c r="B163" s="24"/>
      <c r="H163" s="9"/>
    </row>
    <row r="164" spans="1:8" s="8" customFormat="1" x14ac:dyDescent="0.3">
      <c r="A164" s="24"/>
      <c r="B164" s="24"/>
      <c r="H164" s="9"/>
    </row>
    <row r="165" spans="1:8" s="8" customFormat="1" x14ac:dyDescent="0.3">
      <c r="A165" s="24"/>
      <c r="B165" s="24"/>
      <c r="H165" s="9"/>
    </row>
    <row r="166" spans="1:8" s="8" customFormat="1" x14ac:dyDescent="0.3">
      <c r="A166" s="24"/>
      <c r="B166" s="24"/>
      <c r="H166" s="9"/>
    </row>
    <row r="167" spans="1:8" s="8" customFormat="1" x14ac:dyDescent="0.3">
      <c r="A167" s="24"/>
      <c r="B167" s="24"/>
      <c r="H167" s="9"/>
    </row>
    <row r="168" spans="1:8" s="8" customFormat="1" x14ac:dyDescent="0.3">
      <c r="A168" s="24"/>
      <c r="B168" s="24"/>
      <c r="H168" s="9"/>
    </row>
    <row r="169" spans="1:8" s="8" customFormat="1" x14ac:dyDescent="0.3">
      <c r="A169" s="24"/>
      <c r="B169" s="24"/>
      <c r="H169" s="9"/>
    </row>
    <row r="170" spans="1:8" s="8" customFormat="1" x14ac:dyDescent="0.3">
      <c r="A170" s="24"/>
      <c r="B170" s="24"/>
      <c r="H170" s="9"/>
    </row>
    <row r="171" spans="1:8" s="8" customFormat="1" x14ac:dyDescent="0.3">
      <c r="A171" s="24"/>
      <c r="B171" s="24"/>
      <c r="H171" s="9"/>
    </row>
    <row r="172" spans="1:8" s="8" customFormat="1" x14ac:dyDescent="0.3">
      <c r="A172" s="24"/>
      <c r="B172" s="24"/>
      <c r="H172" s="9"/>
    </row>
    <row r="173" spans="1:8" s="8" customFormat="1" x14ac:dyDescent="0.3">
      <c r="A173" s="24"/>
      <c r="B173" s="24"/>
      <c r="H173" s="9"/>
    </row>
    <row r="174" spans="1:8" s="8" customFormat="1" x14ac:dyDescent="0.3">
      <c r="A174" s="24"/>
      <c r="B174" s="24"/>
      <c r="H174" s="9"/>
    </row>
    <row r="175" spans="1:8" s="8" customFormat="1" x14ac:dyDescent="0.3">
      <c r="A175" s="24"/>
      <c r="B175" s="24"/>
      <c r="H175" s="9"/>
    </row>
    <row r="176" spans="1:8" s="8" customFormat="1" x14ac:dyDescent="0.3">
      <c r="A176" s="24"/>
      <c r="B176" s="24"/>
      <c r="H176" s="9"/>
    </row>
    <row r="177" spans="1:8" s="8" customFormat="1" x14ac:dyDescent="0.3">
      <c r="A177" s="24"/>
      <c r="B177" s="24"/>
      <c r="H177" s="9"/>
    </row>
    <row r="178" spans="1:8" s="8" customFormat="1" x14ac:dyDescent="0.3">
      <c r="A178" s="24"/>
      <c r="B178" s="24"/>
      <c r="H178" s="9"/>
    </row>
    <row r="179" spans="1:8" s="8" customFormat="1" x14ac:dyDescent="0.3">
      <c r="A179" s="24"/>
      <c r="B179" s="24"/>
      <c r="H179" s="9"/>
    </row>
    <row r="180" spans="1:8" s="8" customFormat="1" x14ac:dyDescent="0.3">
      <c r="A180" s="24"/>
      <c r="B180" s="24"/>
      <c r="H180" s="9"/>
    </row>
    <row r="181" spans="1:8" s="8" customFormat="1" x14ac:dyDescent="0.3">
      <c r="A181" s="24"/>
      <c r="B181" s="24"/>
      <c r="H181" s="9"/>
    </row>
    <row r="182" spans="1:8" s="8" customFormat="1" x14ac:dyDescent="0.3">
      <c r="A182" s="24"/>
      <c r="B182" s="24"/>
      <c r="H182" s="9"/>
    </row>
    <row r="183" spans="1:8" s="8" customFormat="1" x14ac:dyDescent="0.3">
      <c r="A183" s="24"/>
      <c r="B183" s="24"/>
      <c r="H183" s="9"/>
    </row>
    <row r="184" spans="1:8" s="8" customFormat="1" x14ac:dyDescent="0.3">
      <c r="A184" s="24"/>
      <c r="B184" s="24"/>
      <c r="H184" s="9"/>
    </row>
    <row r="185" spans="1:8" s="8" customFormat="1" x14ac:dyDescent="0.3">
      <c r="A185" s="24"/>
      <c r="B185" s="24"/>
      <c r="H185" s="9"/>
    </row>
    <row r="186" spans="1:8" s="8" customFormat="1" x14ac:dyDescent="0.3">
      <c r="A186" s="24"/>
      <c r="B186" s="24"/>
      <c r="H186" s="9"/>
    </row>
    <row r="187" spans="1:8" s="8" customFormat="1" x14ac:dyDescent="0.3">
      <c r="A187" s="24"/>
      <c r="B187" s="24"/>
      <c r="H187" s="9"/>
    </row>
    <row r="188" spans="1:8" s="8" customFormat="1" x14ac:dyDescent="0.3">
      <c r="A188" s="24"/>
      <c r="B188" s="24"/>
      <c r="H188" s="9"/>
    </row>
    <row r="189" spans="1:8" s="8" customFormat="1" x14ac:dyDescent="0.3">
      <c r="A189" s="24"/>
      <c r="B189" s="24"/>
      <c r="H189" s="9"/>
    </row>
    <row r="190" spans="1:8" s="8" customFormat="1" x14ac:dyDescent="0.3">
      <c r="A190" s="24"/>
      <c r="B190" s="24"/>
      <c r="H190" s="9"/>
    </row>
    <row r="191" spans="1:8" s="8" customFormat="1" x14ac:dyDescent="0.3">
      <c r="A191" s="24"/>
      <c r="B191" s="24"/>
      <c r="H191" s="9"/>
    </row>
    <row r="192" spans="1:8" s="8" customFormat="1" x14ac:dyDescent="0.3">
      <c r="A192" s="24"/>
      <c r="B192" s="24"/>
      <c r="H192" s="9"/>
    </row>
    <row r="193" spans="1:8" s="8" customFormat="1" x14ac:dyDescent="0.3">
      <c r="A193" s="24"/>
      <c r="B193" s="24"/>
      <c r="H193" s="9"/>
    </row>
    <row r="194" spans="1:8" s="8" customFormat="1" x14ac:dyDescent="0.3">
      <c r="A194" s="24"/>
      <c r="B194" s="24"/>
      <c r="H194" s="9"/>
    </row>
    <row r="195" spans="1:8" s="8" customFormat="1" x14ac:dyDescent="0.3">
      <c r="A195" s="24"/>
      <c r="B195" s="24"/>
      <c r="H195" s="9"/>
    </row>
    <row r="196" spans="1:8" s="8" customFormat="1" x14ac:dyDescent="0.3">
      <c r="A196" s="24"/>
      <c r="B196" s="24"/>
      <c r="H196" s="9"/>
    </row>
    <row r="197" spans="1:8" s="8" customFormat="1" x14ac:dyDescent="0.3">
      <c r="A197" s="24"/>
      <c r="B197" s="24"/>
      <c r="H197" s="9"/>
    </row>
    <row r="198" spans="1:8" s="8" customFormat="1" x14ac:dyDescent="0.3">
      <c r="A198" s="24"/>
      <c r="B198" s="24"/>
      <c r="H198" s="9"/>
    </row>
    <row r="199" spans="1:8" s="8" customFormat="1" x14ac:dyDescent="0.3">
      <c r="A199" s="24"/>
      <c r="B199" s="24"/>
      <c r="H199" s="9"/>
    </row>
    <row r="200" spans="1:8" s="8" customFormat="1" x14ac:dyDescent="0.3">
      <c r="A200" s="24"/>
      <c r="B200" s="24"/>
      <c r="H200" s="9"/>
    </row>
    <row r="201" spans="1:8" s="8" customFormat="1" x14ac:dyDescent="0.3">
      <c r="A201" s="24"/>
      <c r="B201" s="24"/>
      <c r="H201" s="9"/>
    </row>
    <row r="202" spans="1:8" s="8" customFormat="1" x14ac:dyDescent="0.3">
      <c r="A202" s="24"/>
      <c r="B202" s="24"/>
      <c r="H202" s="9"/>
    </row>
    <row r="203" spans="1:8" s="8" customFormat="1" x14ac:dyDescent="0.3">
      <c r="A203" s="24"/>
      <c r="B203" s="24"/>
      <c r="H203" s="9"/>
    </row>
    <row r="204" spans="1:8" s="8" customFormat="1" x14ac:dyDescent="0.3">
      <c r="A204" s="24"/>
      <c r="B204" s="24"/>
      <c r="H204" s="9"/>
    </row>
    <row r="205" spans="1:8" s="8" customFormat="1" x14ac:dyDescent="0.3">
      <c r="A205" s="24"/>
      <c r="B205" s="24"/>
      <c r="H205" s="9"/>
    </row>
    <row r="206" spans="1:8" s="8" customFormat="1" x14ac:dyDescent="0.3">
      <c r="A206" s="24"/>
      <c r="B206" s="24"/>
      <c r="H206" s="9"/>
    </row>
    <row r="207" spans="1:8" s="8" customFormat="1" x14ac:dyDescent="0.3">
      <c r="A207" s="24"/>
      <c r="B207" s="24"/>
      <c r="H207" s="9"/>
    </row>
    <row r="208" spans="1:8" s="8" customFormat="1" x14ac:dyDescent="0.3">
      <c r="A208" s="24"/>
      <c r="B208" s="24"/>
      <c r="H208" s="9"/>
    </row>
    <row r="209" spans="1:8" s="8" customFormat="1" x14ac:dyDescent="0.3">
      <c r="A209" s="24"/>
      <c r="B209" s="24"/>
      <c r="H209" s="9"/>
    </row>
    <row r="210" spans="1:8" s="8" customFormat="1" x14ac:dyDescent="0.3">
      <c r="A210" s="24"/>
      <c r="B210" s="24"/>
      <c r="H210" s="9"/>
    </row>
    <row r="211" spans="1:8" s="8" customFormat="1" x14ac:dyDescent="0.3">
      <c r="A211" s="24"/>
      <c r="B211" s="24"/>
      <c r="H211" s="9"/>
    </row>
    <row r="212" spans="1:8" s="8" customFormat="1" x14ac:dyDescent="0.3">
      <c r="A212" s="24"/>
      <c r="B212" s="24"/>
      <c r="H212" s="9"/>
    </row>
    <row r="213" spans="1:8" s="8" customFormat="1" x14ac:dyDescent="0.3">
      <c r="A213" s="24"/>
      <c r="B213" s="24"/>
      <c r="H213" s="9"/>
    </row>
    <row r="214" spans="1:8" s="8" customFormat="1" x14ac:dyDescent="0.3">
      <c r="A214" s="24"/>
      <c r="B214" s="24"/>
      <c r="H214" s="9"/>
    </row>
    <row r="215" spans="1:8" s="8" customFormat="1" x14ac:dyDescent="0.3">
      <c r="A215" s="24"/>
      <c r="B215" s="24"/>
      <c r="H215" s="9"/>
    </row>
    <row r="216" spans="1:8" s="8" customFormat="1" x14ac:dyDescent="0.3">
      <c r="A216" s="24"/>
      <c r="B216" s="24"/>
      <c r="H216" s="9"/>
    </row>
    <row r="217" spans="1:8" s="8" customFormat="1" x14ac:dyDescent="0.3">
      <c r="A217" s="24"/>
      <c r="B217" s="24"/>
      <c r="H217" s="9"/>
    </row>
    <row r="218" spans="1:8" s="8" customFormat="1" x14ac:dyDescent="0.3">
      <c r="A218" s="24"/>
      <c r="B218" s="24"/>
      <c r="H218" s="9"/>
    </row>
    <row r="219" spans="1:8" s="8" customFormat="1" x14ac:dyDescent="0.3">
      <c r="A219" s="24"/>
      <c r="B219" s="24"/>
      <c r="H219" s="9"/>
    </row>
    <row r="220" spans="1:8" s="8" customFormat="1" x14ac:dyDescent="0.3">
      <c r="A220" s="24"/>
      <c r="B220" s="24"/>
      <c r="H220" s="9"/>
    </row>
    <row r="221" spans="1:8" s="8" customFormat="1" x14ac:dyDescent="0.3">
      <c r="A221" s="24"/>
      <c r="B221" s="24"/>
      <c r="H221" s="9"/>
    </row>
    <row r="222" spans="1:8" s="8" customFormat="1" x14ac:dyDescent="0.3">
      <c r="A222" s="24"/>
      <c r="B222" s="24"/>
      <c r="H222" s="9"/>
    </row>
    <row r="223" spans="1:8" s="8" customFormat="1" x14ac:dyDescent="0.3">
      <c r="A223" s="24"/>
      <c r="B223" s="24"/>
      <c r="H223" s="9"/>
    </row>
    <row r="224" spans="1:8" s="8" customFormat="1" x14ac:dyDescent="0.3">
      <c r="A224" s="24"/>
      <c r="B224" s="24"/>
      <c r="H224" s="9"/>
    </row>
    <row r="225" spans="1:8" s="8" customFormat="1" x14ac:dyDescent="0.3">
      <c r="A225" s="24"/>
      <c r="B225" s="24"/>
      <c r="H225" s="9"/>
    </row>
    <row r="226" spans="1:8" s="8" customFormat="1" x14ac:dyDescent="0.3">
      <c r="A226" s="24"/>
      <c r="B226" s="24"/>
      <c r="H226" s="9"/>
    </row>
  </sheetData>
  <sheetProtection password="DFDF" sheet="1" objects="1" scenarios="1"/>
  <mergeCells count="4">
    <mergeCell ref="A1:C4"/>
    <mergeCell ref="A5:C5"/>
    <mergeCell ref="A6:C6"/>
    <mergeCell ref="A19:C1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B17" sqref="B17"/>
    </sheetView>
  </sheetViews>
  <sheetFormatPr defaultRowHeight="18" x14ac:dyDescent="0.35"/>
  <cols>
    <col min="1" max="1" width="4.88671875" customWidth="1"/>
    <col min="2" max="2" width="12.6640625" customWidth="1"/>
    <col min="3" max="3" width="12.6640625" style="26" customWidth="1"/>
    <col min="7" max="16384" width="8.88671875" style="28"/>
  </cols>
  <sheetData>
    <row r="2" spans="1:9" ht="21" x14ac:dyDescent="0.5">
      <c r="A2" s="164" t="s">
        <v>31</v>
      </c>
      <c r="B2" s="164"/>
      <c r="C2" s="164"/>
      <c r="D2" s="164"/>
      <c r="E2" s="164"/>
      <c r="F2" s="164"/>
      <c r="G2" s="164"/>
      <c r="H2" s="164"/>
      <c r="I2" s="164"/>
    </row>
    <row r="5" spans="1:9" ht="18.600000000000001" thickBot="1" x14ac:dyDescent="0.4">
      <c r="A5" s="25"/>
      <c r="B5" s="25"/>
      <c r="C5" s="29"/>
      <c r="D5" s="25"/>
      <c r="E5" s="25"/>
      <c r="F5" s="25"/>
      <c r="G5" s="30"/>
      <c r="H5" s="30"/>
      <c r="I5" s="30"/>
    </row>
    <row r="8" spans="1:9" ht="18.600000000000001" thickBot="1" x14ac:dyDescent="0.4">
      <c r="A8" s="25" t="s">
        <v>37</v>
      </c>
      <c r="B8" s="25"/>
      <c r="C8" s="25"/>
    </row>
    <row r="9" spans="1:9" x14ac:dyDescent="0.35">
      <c r="B9" t="s">
        <v>28</v>
      </c>
      <c r="C9" s="26">
        <v>1000</v>
      </c>
    </row>
    <row r="10" spans="1:9" ht="14.4" x14ac:dyDescent="0.3">
      <c r="B10" t="s">
        <v>29</v>
      </c>
      <c r="C10" s="27">
        <v>9</v>
      </c>
    </row>
    <row r="11" spans="1:9" ht="14.4" x14ac:dyDescent="0.3">
      <c r="B11" t="s">
        <v>30</v>
      </c>
      <c r="C11" s="26">
        <f>C9/C10</f>
        <v>111.11111111111111</v>
      </c>
    </row>
    <row r="12" spans="1:9" ht="14.4" x14ac:dyDescent="0.3">
      <c r="B12" t="s">
        <v>36</v>
      </c>
      <c r="C12" s="26">
        <f>C11/'Silage By Ton'!C10</f>
        <v>5.5555555555555554</v>
      </c>
    </row>
    <row r="14" spans="1:9" ht="18.600000000000001" thickBot="1" x14ac:dyDescent="0.4">
      <c r="A14" s="25" t="s">
        <v>118</v>
      </c>
      <c r="B14" s="25"/>
      <c r="C14" s="29"/>
    </row>
    <row r="15" spans="1:9" x14ac:dyDescent="0.35">
      <c r="B15" s="89" t="s">
        <v>30</v>
      </c>
      <c r="C15" s="26">
        <v>50</v>
      </c>
    </row>
    <row r="16" spans="1:9" x14ac:dyDescent="0.35">
      <c r="B16" s="89" t="s">
        <v>119</v>
      </c>
      <c r="C16" s="26">
        <f>C15/Earlage!C13</f>
        <v>7.7777777777777777</v>
      </c>
    </row>
  </sheetData>
  <sheetProtection password="DFDF" sheet="1" objects="1" scenarios="1"/>
  <mergeCells count="1">
    <mergeCell ref="A2:I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Silage By Ton</vt:lpstr>
      <vt:lpstr>Silage by Bu. Yield</vt:lpstr>
      <vt:lpstr>Acre Calculator</vt:lpstr>
      <vt:lpstr>Feed Composition</vt:lpstr>
      <vt:lpstr>Earlage</vt:lpstr>
      <vt:lpstr>Other 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Hofer</dc:creator>
  <cp:lastModifiedBy>Jared Hofer</cp:lastModifiedBy>
  <cp:lastPrinted>2013-08-30T14:06:11Z</cp:lastPrinted>
  <dcterms:created xsi:type="dcterms:W3CDTF">2013-08-26T15:46:41Z</dcterms:created>
  <dcterms:modified xsi:type="dcterms:W3CDTF">2013-08-30T14:59:05Z</dcterms:modified>
</cp:coreProperties>
</file>